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5" sheetId="1" r:id="rId1"/>
  </sheets>
  <definedNames>
    <definedName name="_xlnm.Print_Area" localSheetId="0">'Лист5'!$B$1:$I$186</definedName>
  </definedNames>
  <calcPr fullCalcOnLoad="1"/>
</workbook>
</file>

<file path=xl/sharedStrings.xml><?xml version="1.0" encoding="utf-8"?>
<sst xmlns="http://schemas.openxmlformats.org/spreadsheetml/2006/main" count="547" uniqueCount="208">
  <si>
    <t>ИТОГО</t>
  </si>
  <si>
    <t>Целевая статья</t>
  </si>
  <si>
    <t>Вид расхода</t>
  </si>
  <si>
    <t>0104</t>
  </si>
  <si>
    <t>Наименование получателей средств из  бюджета поселения</t>
  </si>
  <si>
    <t>0501</t>
  </si>
  <si>
    <t>0503</t>
  </si>
  <si>
    <t>1003</t>
  </si>
  <si>
    <t>0102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</si>
  <si>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</si>
  <si>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</si>
  <si>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</si>
  <si>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</si>
  <si>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</si>
  <si>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Социальная политика</t>
  </si>
  <si>
    <t>Иные межбюджетные трансферты</t>
  </si>
  <si>
    <t>1403</t>
  </si>
  <si>
    <t>121</t>
  </si>
  <si>
    <t>244</t>
  </si>
  <si>
    <t>111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</si>
  <si>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</si>
  <si>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</si>
  <si>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</si>
  <si>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</si>
  <si>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</si>
  <si>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</si>
  <si>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</si>
  <si>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</si>
  <si>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</si>
  <si>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</si>
  <si>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</si>
  <si>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Охрана семьи и детства</t>
  </si>
  <si>
    <t>1004</t>
  </si>
  <si>
    <t>Дорожное хозяйство (дорожный фонд)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</si>
  <si>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</si>
  <si>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</si>
  <si>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</si>
  <si>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</si>
  <si>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</si>
  <si>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</si>
  <si>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</si>
  <si>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</si>
  <si>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1000</t>
  </si>
  <si>
    <t>1400</t>
  </si>
  <si>
    <t>Раздел, подраздел</t>
  </si>
  <si>
    <t xml:space="preserve">Уплата прочих налогов, сборов 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</si>
  <si>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</si>
  <si>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</si>
  <si>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</si>
  <si>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 xml:space="preserve">Физическая культура </t>
  </si>
  <si>
    <t>Закупка товаров, работ, услуг в сфере информационно-коммуникационных технологий</t>
  </si>
  <si>
    <t>Оценка недвижимости, признание прав и регулирование отношений по государственной и муниципальной собственности</t>
  </si>
  <si>
    <t>243</t>
  </si>
  <si>
    <t>Уплата прочих налогов, сборов</t>
  </si>
  <si>
    <t>Социальное обеспечение населения</t>
  </si>
  <si>
    <t xml:space="preserve">Межбюджетные трансферты </t>
  </si>
  <si>
    <t>0020300000</t>
  </si>
  <si>
    <t>0020400000</t>
  </si>
  <si>
    <t>0900200000</t>
  </si>
  <si>
    <t>6000200000</t>
  </si>
  <si>
    <t>3900000000</t>
  </si>
  <si>
    <t>3909600000</t>
  </si>
  <si>
    <t>3910000000</t>
  </si>
  <si>
    <t>Мероприятия в области коммунального хозяйства (водоснабжение)</t>
  </si>
  <si>
    <t>3910100000</t>
  </si>
  <si>
    <t>6000100000</t>
  </si>
  <si>
    <t>6000500000</t>
  </si>
  <si>
    <t>5210600000</t>
  </si>
  <si>
    <t>Прочие мероприятия по благоустройству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</si>
  <si>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</si>
  <si>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</si>
  <si>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</si>
  <si>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119</t>
  </si>
  <si>
    <t>853</t>
  </si>
  <si>
    <t>Уплата иных платежей</t>
  </si>
  <si>
    <t>Софинансирование расходов на обеспечение условий для развития физической культуры и массового спорта</t>
  </si>
  <si>
    <t>Обеспечение условий для развития физической культуры и массового спорта</t>
  </si>
  <si>
    <t>0923700000</t>
  </si>
  <si>
    <t xml:space="preserve">Софинансирование расходов по ремонту автомобильных дорог </t>
  </si>
  <si>
    <t>Уплата налога на имущество организаций и земельного налога</t>
  </si>
  <si>
    <t>851</t>
  </si>
  <si>
    <t xml:space="preserve">                                      Приложение 3</t>
  </si>
  <si>
    <t xml:space="preserve">                        к решению от 28.12.2015 №38</t>
  </si>
  <si>
    <t>Текущий ремонт муниципального жилья</t>
  </si>
  <si>
    <t>3900500000</t>
  </si>
  <si>
    <t>Обеспечение мероприятий по капитальному ремонту многоквартирных домов (взносы на капитальный ремонт)</t>
  </si>
  <si>
    <t>Софинансирование расходов на оказание помощи в ремонте жилых помещений отдельным категориям граждан</t>
  </si>
  <si>
    <t>Межбюджетные трансферты бюджетам муниципальных районов из бюджетов поселений</t>
  </si>
  <si>
    <t>Исполнение судебных актов</t>
  </si>
  <si>
    <t>Прочая закупка товаров, работ и услуг</t>
  </si>
  <si>
    <t>0923410000</t>
  </si>
  <si>
    <t>Содержание и обслуживание имущества казны сельских поселений</t>
  </si>
  <si>
    <t>Финансирование мероприятий, посвященных Вов</t>
  </si>
  <si>
    <t xml:space="preserve">Прочая закупка товаров, работ и услуг </t>
  </si>
  <si>
    <t>811</t>
  </si>
  <si>
    <t>3910200000</t>
  </si>
  <si>
    <t>Мероприятия в области коммунального хозяйства (теплоснабжение)</t>
  </si>
  <si>
    <t>79502S0710</t>
  </si>
  <si>
    <t>412</t>
  </si>
  <si>
    <t>Бюджетные инвестиции на приобретение объектов недвижимого имущества в муниципальную собственность</t>
  </si>
  <si>
    <t>Финансирование противопожарных мероприятий</t>
  </si>
  <si>
    <t>0921500000</t>
  </si>
  <si>
    <t>0405</t>
  </si>
  <si>
    <t>Сельское хозяйство и рыболовство</t>
  </si>
  <si>
    <t>Капитальный ремонт и (или) ремонт автомобильных дорог общего пользования местного значения</t>
  </si>
  <si>
    <t xml:space="preserve">              Приложение  4</t>
  </si>
  <si>
    <t xml:space="preserve">              сельского поселения</t>
  </si>
  <si>
    <t xml:space="preserve">               от                        №</t>
  </si>
  <si>
    <t>Код ведомства</t>
  </si>
  <si>
    <t>План</t>
  </si>
  <si>
    <t>Администрация Бакчарского сельского поселения</t>
  </si>
  <si>
    <t>Факт</t>
  </si>
  <si>
    <t xml:space="preserve">                                                                                                                                                                </t>
  </si>
  <si>
    <t xml:space="preserve">              к решению</t>
  </si>
  <si>
    <t xml:space="preserve">              Совета Бакчарского</t>
  </si>
  <si>
    <t>Иные выплаты персоналу государственных (муниципальных) органов, за исключением фонда оплаты труда</t>
  </si>
  <si>
    <t>122</t>
  </si>
  <si>
    <t>128440930</t>
  </si>
  <si>
    <t>1828440930</t>
  </si>
  <si>
    <t>60002S0930</t>
  </si>
  <si>
    <t>39102S0130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</si>
  <si>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</si>
  <si>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512Р540008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</si>
  <si>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</si>
  <si>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</si>
  <si>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</si>
  <si>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Закупка энергетических ресурсов</t>
  </si>
  <si>
    <t>247</t>
  </si>
  <si>
    <t>Компенсация местным бюджетам расходов по роганизации теплоснабжения теплоснабжающими организациями, использующими в качестве топлива нефть или мазут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</si>
  <si>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 услуг</t>
  </si>
  <si>
    <t>0148140130</t>
  </si>
  <si>
    <t>Софинасирование расходов по организации теплоснабжения 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</si>
  <si>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 , выполнением работ, оказанием услуг за счет средств местного бюджета</t>
  </si>
  <si>
    <t>Резервные фонды местных администраций</t>
  </si>
  <si>
    <t>0750000000</t>
  </si>
  <si>
    <t>Организация сбора и транспортировка твердых коммунальных отходов</t>
  </si>
  <si>
    <t>600060000</t>
  </si>
  <si>
    <t>11189R0820</t>
  </si>
  <si>
    <t>Резервные фонды</t>
  </si>
  <si>
    <t xml:space="preserve">Резервные средства </t>
  </si>
  <si>
    <t>0111</t>
  </si>
  <si>
    <t>870</t>
  </si>
  <si>
    <t>0925600000</t>
  </si>
  <si>
    <t>Проведение кадастровых работ по образованию и межеванию земельных участков</t>
  </si>
  <si>
    <t>Программа "Развитие сельскохозяйственного производства в Томской области. Основное мероприятие вовлечение в оборот земель сельскохозяйственного назначения"</t>
  </si>
  <si>
    <t>в том числе за счет МБТ на проведение кадастровых работ по оформлению земельных участков в собственность муниципальных образований</t>
  </si>
  <si>
    <t>Подготовка проектов межевания земельных участков и проведение кадастровых работ за счет федерального бюджета</t>
  </si>
  <si>
    <t>Подготовка проектов межевания земельных участков и проведение кадастровых работ за счет областного бюджета</t>
  </si>
  <si>
    <t>Подготовка проектов межевания земельных участков и проведение кадастровых работ  за счет местного бюджета</t>
  </si>
  <si>
    <t>06192L5990</t>
  </si>
  <si>
    <t>Другие вопросы в области национальной экономики</t>
  </si>
  <si>
    <t>Зонирование границ территории сельского поселения</t>
  </si>
  <si>
    <t>0412</t>
  </si>
  <si>
    <t>0924100000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</si>
  <si>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</si>
  <si>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895F255550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</si>
  <si>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</si>
  <si>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областного бюджета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</si>
  <si>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</si>
  <si>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</si>
  <si>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Расходы на реализацию плана природоохранных мероприятий</t>
  </si>
  <si>
    <t>Пособия, компенсации и иные социальные выплаты гражданам, кроме публичных нормативных обязательств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</si>
  <si>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Бакчарского сельского поселения за 2023 год</t>
  </si>
  <si>
    <t>Резервный фонд непредвиденных расходов Администрации района</t>
  </si>
  <si>
    <t>0751000000</t>
  </si>
  <si>
    <t>Софинансирование проекта "Ремонт кровли здания по адресу: пер. Центральный, д. 2, с. Чернышевка, Бакчарский район, Томская область"</t>
  </si>
  <si>
    <t>Софинансирование проекта "Ремонт кровли здания по адресу: пер. Центральный, д. 2, с. Чернышевка, Бакчарский район, Томская область" от населения</t>
  </si>
  <si>
    <t>Финансирование мероприятий, посвященных памяти участников СВО на Украине</t>
  </si>
  <si>
    <t>09234S1127</t>
  </si>
  <si>
    <t>0923900000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</si>
  <si>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кровли здания по адресу: пер. Центральный, д. 2, с. Чернышевка, Бакчарский район, Томская область"</t>
  </si>
  <si>
    <t>2148241127</t>
  </si>
  <si>
    <t>Оплата судебных издержек по решению суда</t>
  </si>
  <si>
    <t>0921100000</t>
  </si>
  <si>
    <t>831</t>
  </si>
  <si>
    <t>Исполнение судебных актов Российской Федерации и мировых соглашений по возмещению причиненного вреда</t>
  </si>
  <si>
    <t>Софинансирования расходных обязательств по решению вопросов местного значения, возникающих в связи с реализацией проектов,предложенных непосредственно населением муниципальных образований Томской области, отобранных на конкурсной основе"Ремонт павильона водонапорной башни в с. Большая Галка, Бакчарский район, Томская область"</t>
  </si>
  <si>
    <t>2148241128</t>
  </si>
  <si>
    <t>3910100002</t>
  </si>
  <si>
    <t>Техническое обслуживание станций подготовки питьевой воды</t>
  </si>
  <si>
    <t>Софинансирование проекта "Ремонт павильона водонапорной башни в с. Большая Галка, Бакчарский район, Томская область"</t>
  </si>
  <si>
    <t>Софинансирование проекта "Ремонт павильона водонапорной башни в с. Большая Галка, Бакчарский район, Томская область"от населения</t>
  </si>
  <si>
    <t>39101S1128</t>
  </si>
  <si>
    <t>Компенсация сверхнормативных расходов и выпадающих доходов за период 2019 - 2022 годов ресурсоснабжающей организации ООО «Бакчартеплосети», возникающих при оказании коммунальных услуг</t>
  </si>
  <si>
    <t>39102000002</t>
  </si>
  <si>
    <t>Частичное возмещение убытков ресурсоснабжающим организациям, не включенных в тариф, возникающих при оказании услуг теплоснабжения и (или) водоснабжения</t>
  </si>
  <si>
    <t>3910300000</t>
  </si>
  <si>
    <t>Софинансирование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</si>
  <si>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Закупка товаров и услуг в целях капитального ремонта муниципального имущества</t>
  </si>
  <si>
    <t>2148241129</t>
  </si>
  <si>
    <t>Организация и содержание мест захоронения</t>
  </si>
  <si>
    <t>6000400000</t>
  </si>
  <si>
    <t>Софинансирование проекта "Ограждение территории кладбища с. Бакчар Бакчарского района Томской области"</t>
  </si>
  <si>
    <t>Софинансирование проекта "Ограждение территории кладбища с. Бакчар Бакчарского района Томской области" от нселения</t>
  </si>
  <si>
    <t>60004S1129</t>
  </si>
  <si>
    <t>Расходы по оплате услуг по сбору, транспортированию, обработке, утилизации, обезвреживанию, размещению отходов I - IV класса опасности</t>
  </si>
  <si>
    <t>6000700000</t>
  </si>
  <si>
    <t>8950200001</t>
  </si>
  <si>
    <t>321</t>
  </si>
  <si>
    <t>7950240710</t>
  </si>
  <si>
    <t>Предоставление социальной выплаты, удостоверяемой государственным жилищным сертификатом Томской области, лицам, которые ранее относились к категории детей-сирот и детей, оставшихся без попечения родителей</t>
  </si>
  <si>
    <t>Субсидии гражданам на приобретение жилья</t>
  </si>
  <si>
    <t>1118941190</t>
  </si>
  <si>
    <t>322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</si>
  <si>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</si>
  <si>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(Софинансирование  федерального бюджета)</t>
  </si>
  <si>
    <t>9900303000</t>
  </si>
  <si>
    <t>795Р540008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</si>
</sst>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  <numFmt numFmtId="188" formatCode="#,##0.00\ _₽"/>
    <numFmt numFmtId="189" formatCode="#,##0.00\ &quot;₽&quot;"/>
    <numFmt numFmtId="190" formatCode="?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horizontal="left" vertical="top" wrapText="1"/>
    </xf>
    <xf numFmtId="188" fontId="3" fillId="0" borderId="10" xfId="0" applyNumberFormat="1" applyFont="1" applyFill="1" applyBorder="1" applyAlignment="1">
      <alignment wrapText="1"/>
    </xf>
    <xf numFmtId="188" fontId="10" fillId="0" borderId="10" xfId="0" applyNumberFormat="1" applyFont="1" applyFill="1" applyBorder="1" applyAlignment="1">
      <alignment wrapText="1"/>
    </xf>
    <xf numFmtId="188" fontId="10" fillId="0" borderId="15" xfId="0" applyNumberFormat="1" applyFont="1" applyBorder="1" applyAlignment="1">
      <alignment horizontal="right"/>
    </xf>
    <xf numFmtId="188" fontId="10" fillId="0" borderId="15" xfId="0" applyNumberFormat="1" applyFont="1" applyFill="1" applyBorder="1" applyAlignment="1">
      <alignment horizontal="right"/>
    </xf>
    <xf numFmtId="188" fontId="12" fillId="0" borderId="15" xfId="0" applyNumberFormat="1" applyFont="1" applyBorder="1" applyAlignment="1">
      <alignment horizontal="right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2" fillId="0" borderId="10" xfId="0" applyNumberFormat="1" applyFont="1" applyBorder="1" applyAlignment="1">
      <alignment/>
    </xf>
    <xf numFmtId="188" fontId="3" fillId="0" borderId="1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88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187" fontId="10" fillId="0" borderId="15" xfId="0" applyNumberFormat="1" applyFont="1" applyFill="1" applyBorder="1" applyAlignment="1">
      <alignment wrapText="1"/>
    </xf>
    <xf numFmtId="187" fontId="10" fillId="33" borderId="15" xfId="0" applyNumberFormat="1" applyFont="1" applyFill="1" applyBorder="1" applyAlignment="1">
      <alignment wrapText="1"/>
    </xf>
    <xf numFmtId="187" fontId="10" fillId="0" borderId="15" xfId="0" applyNumberFormat="1" applyFont="1" applyFill="1" applyBorder="1" applyAlignment="1">
      <alignment horizontal="center" wrapText="1"/>
    </xf>
    <xf numFmtId="187" fontId="10" fillId="33" borderId="15" xfId="0" applyNumberFormat="1" applyFont="1" applyFill="1" applyBorder="1" applyAlignment="1">
      <alignment horizontal="center" wrapText="1"/>
    </xf>
    <xf numFmtId="187" fontId="10" fillId="33" borderId="17" xfId="0" applyNumberFormat="1" applyFont="1" applyFill="1" applyBorder="1" applyAlignment="1">
      <alignment wrapText="1"/>
    </xf>
    <xf numFmtId="188" fontId="10" fillId="0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/>
    </xf>
    <xf numFmtId="188" fontId="3" fillId="0" borderId="15" xfId="0" applyNumberFormat="1" applyFont="1" applyBorder="1" applyAlignment="1">
      <alignment horizontal="right"/>
    </xf>
    <xf numFmtId="49" fontId="10" fillId="0" borderId="23" xfId="0" applyNumberFormat="1" applyFont="1" applyBorder="1" applyAlignment="1" applyProtection="1">
      <alignment horizontal="left" vertical="center"/>
      <protection/>
    </xf>
    <xf numFmtId="49" fontId="10" fillId="0" borderId="24" xfId="0" applyNumberFormat="1" applyFont="1" applyBorder="1" applyAlignment="1" applyProtection="1">
      <alignment horizontal="left" vertical="center"/>
      <protection/>
    </xf>
    <xf numFmtId="188" fontId="10" fillId="0" borderId="17" xfId="0" applyNumberFormat="1" applyFont="1" applyFill="1" applyBorder="1" applyAlignment="1">
      <alignment wrapText="1"/>
    </xf>
    <xf numFmtId="0" fontId="10" fillId="0" borderId="25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87" fontId="10" fillId="0" borderId="17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9"/>
  <sheetViews>
    <sheetView tabSelected="1" view="pageBreakPreview" zoomScaleSheetLayoutView="100" zoomScalePageLayoutView="0" workbookViewId="0" topLeftCell="B1">
      <selection activeCell="G114" sqref="G114"/>
    </sheetView>
  </sheetViews>
  <sheetFormatPr defaultColWidth="9.00390625" defaultRowHeight="12.75"/>
  <cols>
    <col min="1" max="1" width="9.125" style="0" hidden="1" customWidth="1"/>
    <col min="2" max="2" width="48.875" style="0" customWidth="1"/>
    <col min="3" max="3" width="6.00390625" style="0" customWidth="1"/>
    <col min="4" max="4" width="6.875" style="5" customWidth="1"/>
    <col min="5" max="5" width="11.25390625" style="5" customWidth="1"/>
    <col min="6" max="6" width="7.00390625" style="5" customWidth="1"/>
    <col min="7" max="7" width="14.625" style="0" customWidth="1"/>
    <col min="8" max="8" width="9.125" style="0" hidden="1" customWidth="1"/>
    <col min="9" max="9" width="15.00390625" style="0" customWidth="1"/>
    <col min="10" max="10" width="0" style="0" hidden="1" customWidth="1"/>
  </cols>
  <sheetData>
    <row r="1" spans="2:7" s="17" customFormat="1" ht="12.75">
      <c r="B1" s="16"/>
      <c r="C1" s="16"/>
      <c r="D1" s="16"/>
      <c r="E1" s="96" t="s">
        <v>105</v>
      </c>
      <c r="F1" s="96"/>
      <c r="G1" s="96"/>
    </row>
    <row r="2" spans="2:7" s="17" customFormat="1" ht="12.75">
      <c r="B2" s="30" t="s">
        <v>112</v>
      </c>
      <c r="C2" s="30"/>
      <c r="D2" s="30"/>
      <c r="E2" s="93" t="s">
        <v>113</v>
      </c>
      <c r="F2" s="93"/>
      <c r="G2" s="93"/>
    </row>
    <row r="3" spans="2:7" ht="15.75" customHeight="1" hidden="1">
      <c r="B3" s="26"/>
      <c r="C3" s="26"/>
      <c r="D3" s="93" t="s">
        <v>81</v>
      </c>
      <c r="E3" s="93"/>
      <c r="F3" s="93"/>
      <c r="G3" s="93"/>
    </row>
    <row r="4" spans="2:7" ht="15.75" customHeight="1" hidden="1">
      <c r="B4" s="28"/>
      <c r="C4" s="28"/>
      <c r="D4" s="97" t="s">
        <v>82</v>
      </c>
      <c r="E4" s="98"/>
      <c r="F4" s="98"/>
      <c r="G4" s="98"/>
    </row>
    <row r="5" spans="2:8" ht="15.75">
      <c r="B5" s="3"/>
      <c r="C5" s="3"/>
      <c r="D5" s="3"/>
      <c r="E5" s="93" t="s">
        <v>114</v>
      </c>
      <c r="F5" s="93"/>
      <c r="G5" s="93"/>
      <c r="H5" s="93"/>
    </row>
    <row r="6" spans="2:8" ht="12.75" customHeight="1">
      <c r="B6" s="3"/>
      <c r="C6" s="3"/>
      <c r="D6" s="3"/>
      <c r="E6" s="97" t="s">
        <v>106</v>
      </c>
      <c r="F6" s="98"/>
      <c r="G6" s="98"/>
      <c r="H6" s="98"/>
    </row>
    <row r="7" spans="2:8" ht="12.75" customHeight="1">
      <c r="B7" s="3"/>
      <c r="C7" s="3"/>
      <c r="D7" s="3"/>
      <c r="E7" s="93" t="s">
        <v>107</v>
      </c>
      <c r="F7" s="93"/>
      <c r="G7" s="93"/>
      <c r="H7" s="31"/>
    </row>
    <row r="8" spans="2:9" ht="57.75" customHeight="1" thickBot="1">
      <c r="B8" s="99" t="s">
        <v>162</v>
      </c>
      <c r="C8" s="99"/>
      <c r="D8" s="99"/>
      <c r="E8" s="99"/>
      <c r="F8" s="99"/>
      <c r="G8" s="99"/>
      <c r="H8" s="99"/>
      <c r="I8" s="99"/>
    </row>
    <row r="9" spans="2:9" ht="12.75" customHeight="1">
      <c r="B9" s="82" t="s">
        <v>4</v>
      </c>
      <c r="C9" s="92" t="s">
        <v>108</v>
      </c>
      <c r="D9" s="84" t="s">
        <v>44</v>
      </c>
      <c r="E9" s="84" t="s">
        <v>1</v>
      </c>
      <c r="F9" s="84" t="s">
        <v>2</v>
      </c>
      <c r="G9" s="92" t="s">
        <v>109</v>
      </c>
      <c r="H9" s="37"/>
      <c r="I9" s="94" t="s">
        <v>111</v>
      </c>
    </row>
    <row r="10" spans="2:9" ht="23.25" customHeight="1">
      <c r="B10" s="83"/>
      <c r="C10" s="87"/>
      <c r="D10" s="85"/>
      <c r="E10" s="85"/>
      <c r="F10" s="87"/>
      <c r="G10" s="87"/>
      <c r="H10" s="33"/>
      <c r="I10" s="95"/>
    </row>
    <row r="11" spans="2:11" ht="23.25" customHeight="1">
      <c r="B11" s="83"/>
      <c r="C11" s="87"/>
      <c r="D11" s="86"/>
      <c r="E11" s="87"/>
      <c r="F11" s="87"/>
      <c r="G11" s="86"/>
      <c r="H11" s="33"/>
      <c r="I11" s="95"/>
      <c r="K11" s="9"/>
    </row>
    <row r="12" spans="2:11" ht="14.25" customHeight="1">
      <c r="B12" s="14" t="s">
        <v>110</v>
      </c>
      <c r="C12" s="32">
        <v>906</v>
      </c>
      <c r="D12" s="32"/>
      <c r="E12" s="32"/>
      <c r="F12" s="32"/>
      <c r="G12" s="40"/>
      <c r="H12" s="45"/>
      <c r="I12" s="42"/>
      <c r="K12" s="9"/>
    </row>
    <row r="13" spans="2:9" ht="14.25" customHeight="1">
      <c r="B13" s="14" t="s">
        <v>37</v>
      </c>
      <c r="C13" s="34">
        <v>906</v>
      </c>
      <c r="D13" s="18" t="s">
        <v>36</v>
      </c>
      <c r="E13" s="19"/>
      <c r="F13" s="19"/>
      <c r="G13" s="40">
        <f>G14+G18+G29+G32</f>
        <v>13617918.919999998</v>
      </c>
      <c r="H13" s="40" t="e">
        <f>H14+H18+H32</f>
        <v>#REF!</v>
      </c>
      <c r="I13" s="50">
        <f>I14+I18+I29+I32</f>
        <v>13566453.11</v>
      </c>
    </row>
    <row r="14" spans="2:9" ht="38.25">
      <c r="B14" s="14" t="s">
        <v>23</v>
      </c>
      <c r="C14" s="34">
        <v>906</v>
      </c>
      <c r="D14" s="18" t="s">
        <v>8</v>
      </c>
      <c r="E14" s="20"/>
      <c r="F14" s="20"/>
      <c r="G14" s="40">
        <f>G15</f>
        <v>1269884.7</v>
      </c>
      <c r="H14" s="40">
        <f>H15</f>
        <v>0</v>
      </c>
      <c r="I14" s="51">
        <f>I15</f>
        <v>1269884.7</v>
      </c>
    </row>
    <row r="15" spans="2:9" ht="13.5" customHeight="1">
      <c r="B15" s="15" t="s">
        <v>24</v>
      </c>
      <c r="C15" s="36">
        <v>906</v>
      </c>
      <c r="D15" s="21" t="s">
        <v>8</v>
      </c>
      <c r="E15" s="20" t="s">
        <v>56</v>
      </c>
      <c r="F15" s="13"/>
      <c r="G15" s="41">
        <f>G16+G17</f>
        <v>1269884.7</v>
      </c>
      <c r="H15" s="41">
        <f>H16+H17</f>
        <v>0</v>
      </c>
      <c r="I15" s="43">
        <f>I16+I17</f>
        <v>1269884.7</v>
      </c>
    </row>
    <row r="16" spans="2:9" ht="30.75" customHeight="1">
      <c r="B16" s="38" t="s">
        <v>69</v>
      </c>
      <c r="C16" s="36">
        <v>906</v>
      </c>
      <c r="D16" s="21" t="s">
        <v>8</v>
      </c>
      <c r="E16" s="13" t="s">
        <v>56</v>
      </c>
      <c r="F16" s="13" t="s">
        <v>17</v>
      </c>
      <c r="G16" s="41">
        <v>978023.12</v>
      </c>
      <c r="H16" s="45"/>
      <c r="I16" s="42">
        <v>978023.12</v>
      </c>
    </row>
    <row r="17" spans="2:9" ht="45.75" customHeight="1">
      <c r="B17" s="38" t="s">
        <v>70</v>
      </c>
      <c r="C17" s="36">
        <v>906</v>
      </c>
      <c r="D17" s="21" t="s">
        <v>8</v>
      </c>
      <c r="E17" s="13" t="s">
        <v>56</v>
      </c>
      <c r="F17" s="13" t="s">
        <v>71</v>
      </c>
      <c r="G17" s="41">
        <v>291861.58</v>
      </c>
      <c r="H17" s="45"/>
      <c r="I17" s="42">
        <v>291861.58</v>
      </c>
    </row>
    <row r="18" spans="2:9" ht="39.75" customHeight="1">
      <c r="B18" s="14" t="s">
        <v>25</v>
      </c>
      <c r="C18" s="34">
        <v>906</v>
      </c>
      <c r="D18" s="18" t="s">
        <v>3</v>
      </c>
      <c r="E18" s="20"/>
      <c r="F18" s="20"/>
      <c r="G18" s="40">
        <f>G19</f>
        <v>9187659.16</v>
      </c>
      <c r="H18" s="40" t="e">
        <f>H19</f>
        <v>#REF!</v>
      </c>
      <c r="I18" s="51">
        <f>I19</f>
        <v>9165776.48</v>
      </c>
    </row>
    <row r="19" spans="2:9" ht="13.5" customHeight="1">
      <c r="B19" s="15" t="s">
        <v>26</v>
      </c>
      <c r="C19" s="36">
        <v>906</v>
      </c>
      <c r="D19" s="21" t="s">
        <v>3</v>
      </c>
      <c r="E19" s="20" t="s">
        <v>57</v>
      </c>
      <c r="F19" s="13"/>
      <c r="G19" s="41">
        <f>G20+G21+G22+G23+G24+G25+G26+G27+G28</f>
        <v>9187659.16</v>
      </c>
      <c r="H19" s="41" t="e">
        <f>H20+H23+H24+H27+H22+H28+#REF!+H26</f>
        <v>#REF!</v>
      </c>
      <c r="I19" s="43">
        <f>I20+I21+I22+I23+I24+I25+I26+I27+I28</f>
        <v>9165776.48</v>
      </c>
    </row>
    <row r="20" spans="2:9" ht="14.25" customHeight="1">
      <c r="B20" s="38" t="s">
        <v>69</v>
      </c>
      <c r="C20" s="36">
        <v>906</v>
      </c>
      <c r="D20" s="21" t="s">
        <v>3</v>
      </c>
      <c r="E20" s="13" t="s">
        <v>57</v>
      </c>
      <c r="F20" s="13" t="s">
        <v>17</v>
      </c>
      <c r="G20" s="41">
        <v>6121280.95</v>
      </c>
      <c r="H20" s="45"/>
      <c r="I20" s="42">
        <v>6121280.95</v>
      </c>
    </row>
    <row r="21" spans="2:9" ht="42.75" customHeight="1">
      <c r="B21" s="38" t="s">
        <v>115</v>
      </c>
      <c r="C21" s="36">
        <v>906</v>
      </c>
      <c r="D21" s="21" t="s">
        <v>3</v>
      </c>
      <c r="E21" s="13" t="s">
        <v>57</v>
      </c>
      <c r="F21" s="13" t="s">
        <v>116</v>
      </c>
      <c r="G21" s="41">
        <v>0</v>
      </c>
      <c r="H21" s="45"/>
      <c r="I21" s="42">
        <v>0</v>
      </c>
    </row>
    <row r="22" spans="2:9" ht="44.25" customHeight="1">
      <c r="B22" s="38" t="s">
        <v>70</v>
      </c>
      <c r="C22" s="36">
        <v>906</v>
      </c>
      <c r="D22" s="21" t="s">
        <v>3</v>
      </c>
      <c r="E22" s="13" t="s">
        <v>57</v>
      </c>
      <c r="F22" s="13" t="s">
        <v>71</v>
      </c>
      <c r="G22" s="41">
        <v>1830440.55</v>
      </c>
      <c r="H22" s="45"/>
      <c r="I22" s="42">
        <v>1830440.55</v>
      </c>
    </row>
    <row r="23" spans="2:9" ht="27.75" customHeight="1">
      <c r="B23" s="15" t="s">
        <v>50</v>
      </c>
      <c r="C23" s="36">
        <v>906</v>
      </c>
      <c r="D23" s="21" t="s">
        <v>3</v>
      </c>
      <c r="E23" s="13" t="s">
        <v>57</v>
      </c>
      <c r="F23" s="13" t="s">
        <v>27</v>
      </c>
      <c r="G23" s="41">
        <v>446977.47</v>
      </c>
      <c r="H23" s="45"/>
      <c r="I23" s="42">
        <v>446977.47</v>
      </c>
    </row>
    <row r="24" spans="2:9" ht="15.75" customHeight="1">
      <c r="B24" s="15" t="s">
        <v>89</v>
      </c>
      <c r="C24" s="36">
        <v>906</v>
      </c>
      <c r="D24" s="21" t="s">
        <v>3</v>
      </c>
      <c r="E24" s="13" t="s">
        <v>57</v>
      </c>
      <c r="F24" s="13" t="s">
        <v>18</v>
      </c>
      <c r="G24" s="41">
        <v>698510.77</v>
      </c>
      <c r="H24" s="45"/>
      <c r="I24" s="42">
        <v>698510.77</v>
      </c>
    </row>
    <row r="25" spans="2:9" ht="15.75" customHeight="1">
      <c r="B25" s="35" t="s">
        <v>126</v>
      </c>
      <c r="C25" s="36">
        <v>906</v>
      </c>
      <c r="D25" s="21" t="s">
        <v>3</v>
      </c>
      <c r="E25" s="13" t="s">
        <v>57</v>
      </c>
      <c r="F25" s="13" t="s">
        <v>127</v>
      </c>
      <c r="G25" s="41">
        <v>33440.42</v>
      </c>
      <c r="H25" s="45"/>
      <c r="I25" s="42">
        <v>11557.74</v>
      </c>
    </row>
    <row r="26" spans="2:9" ht="30" customHeight="1">
      <c r="B26" s="15" t="s">
        <v>79</v>
      </c>
      <c r="C26" s="36">
        <v>906</v>
      </c>
      <c r="D26" s="21" t="s">
        <v>3</v>
      </c>
      <c r="E26" s="13" t="s">
        <v>57</v>
      </c>
      <c r="F26" s="13" t="s">
        <v>80</v>
      </c>
      <c r="G26" s="41">
        <v>0</v>
      </c>
      <c r="H26" s="45"/>
      <c r="I26" s="42">
        <v>0</v>
      </c>
    </row>
    <row r="27" spans="2:9" ht="15.75" customHeight="1">
      <c r="B27" s="15" t="s">
        <v>45</v>
      </c>
      <c r="C27" s="36">
        <v>906</v>
      </c>
      <c r="D27" s="21" t="s">
        <v>3</v>
      </c>
      <c r="E27" s="13" t="s">
        <v>57</v>
      </c>
      <c r="F27" s="13" t="s">
        <v>22</v>
      </c>
      <c r="G27" s="41">
        <v>5115</v>
      </c>
      <c r="H27" s="45"/>
      <c r="I27" s="42">
        <v>5115</v>
      </c>
    </row>
    <row r="28" spans="2:9" ht="14.25" customHeight="1">
      <c r="B28" s="15" t="s">
        <v>74</v>
      </c>
      <c r="C28" s="36">
        <v>906</v>
      </c>
      <c r="D28" s="21" t="s">
        <v>3</v>
      </c>
      <c r="E28" s="13" t="s">
        <v>57</v>
      </c>
      <c r="F28" s="13" t="s">
        <v>73</v>
      </c>
      <c r="G28" s="41">
        <v>51894</v>
      </c>
      <c r="H28" s="45"/>
      <c r="I28" s="42">
        <v>51894</v>
      </c>
    </row>
    <row r="29" spans="2:9" ht="20.25" customHeight="1">
      <c r="B29" s="14" t="s">
        <v>138</v>
      </c>
      <c r="C29" s="36">
        <v>906</v>
      </c>
      <c r="D29" s="21" t="s">
        <v>140</v>
      </c>
      <c r="E29" s="13"/>
      <c r="F29" s="13"/>
      <c r="G29" s="41">
        <f>G30</f>
        <v>0</v>
      </c>
      <c r="H29" s="45"/>
      <c r="I29" s="42">
        <f>I30</f>
        <v>0</v>
      </c>
    </row>
    <row r="30" spans="2:9" ht="19.5" customHeight="1">
      <c r="B30" s="15" t="s">
        <v>133</v>
      </c>
      <c r="C30" s="36">
        <v>906</v>
      </c>
      <c r="D30" s="21" t="s">
        <v>140</v>
      </c>
      <c r="E30" s="13" t="s">
        <v>134</v>
      </c>
      <c r="F30" s="13"/>
      <c r="G30" s="41">
        <f>G31</f>
        <v>0</v>
      </c>
      <c r="H30" s="45"/>
      <c r="I30" s="42">
        <f>I31</f>
        <v>0</v>
      </c>
    </row>
    <row r="31" spans="2:9" ht="14.25" customHeight="1">
      <c r="B31" s="15" t="s">
        <v>139</v>
      </c>
      <c r="C31" s="36">
        <v>906</v>
      </c>
      <c r="D31" s="21" t="s">
        <v>140</v>
      </c>
      <c r="E31" s="13" t="s">
        <v>134</v>
      </c>
      <c r="F31" s="13" t="s">
        <v>141</v>
      </c>
      <c r="G31" s="41">
        <v>0</v>
      </c>
      <c r="H31" s="45"/>
      <c r="I31" s="42">
        <v>0</v>
      </c>
    </row>
    <row r="32" spans="2:9" ht="14.25" customHeight="1">
      <c r="B32" s="14" t="s">
        <v>34</v>
      </c>
      <c r="C32" s="34">
        <v>906</v>
      </c>
      <c r="D32" s="18" t="s">
        <v>35</v>
      </c>
      <c r="E32" s="13"/>
      <c r="F32" s="13"/>
      <c r="G32" s="40">
        <f>G33+G35+G37+G39+G41+G44+G46+G48+G50+G52+G54</f>
        <v>3160375.0599999996</v>
      </c>
      <c r="H32" s="40" t="e">
        <f>H35+H39+#REF!+H41+H48+H52+#REF!</f>
        <v>#REF!</v>
      </c>
      <c r="I32" s="51">
        <f>I33+I35+I37+I39+I41+I44+I46+I48+I50+I52+I54</f>
        <v>3130791.9299999997</v>
      </c>
    </row>
    <row r="33" spans="2:9" ht="30.75" customHeight="1">
      <c r="B33" s="15" t="s">
        <v>163</v>
      </c>
      <c r="C33" s="34">
        <v>906</v>
      </c>
      <c r="D33" s="18" t="s">
        <v>35</v>
      </c>
      <c r="E33" s="13" t="s">
        <v>164</v>
      </c>
      <c r="F33" s="13"/>
      <c r="G33" s="41">
        <f>G34</f>
        <v>146350</v>
      </c>
      <c r="H33" s="41"/>
      <c r="I33" s="43">
        <f>I34</f>
        <v>146350</v>
      </c>
    </row>
    <row r="34" spans="2:9" ht="14.25" customHeight="1">
      <c r="B34" s="15" t="s">
        <v>89</v>
      </c>
      <c r="C34" s="34">
        <v>906</v>
      </c>
      <c r="D34" s="18" t="s">
        <v>35</v>
      </c>
      <c r="E34" s="13" t="s">
        <v>164</v>
      </c>
      <c r="F34" s="13" t="s">
        <v>18</v>
      </c>
      <c r="G34" s="41">
        <v>146350</v>
      </c>
      <c r="H34" s="41"/>
      <c r="I34" s="43">
        <v>146350</v>
      </c>
    </row>
    <row r="35" spans="2:9" ht="47.25" customHeight="1">
      <c r="B35" s="22" t="s">
        <v>51</v>
      </c>
      <c r="C35" s="36">
        <v>906</v>
      </c>
      <c r="D35" s="21" t="s">
        <v>35</v>
      </c>
      <c r="E35" s="20" t="s">
        <v>58</v>
      </c>
      <c r="F35" s="13"/>
      <c r="G35" s="41">
        <f>G36</f>
        <v>22000</v>
      </c>
      <c r="H35" s="41">
        <f>H36</f>
        <v>0</v>
      </c>
      <c r="I35" s="43">
        <f>I36</f>
        <v>22000</v>
      </c>
    </row>
    <row r="36" spans="2:9" ht="14.25" customHeight="1">
      <c r="B36" s="15" t="s">
        <v>89</v>
      </c>
      <c r="C36" s="36">
        <v>906</v>
      </c>
      <c r="D36" s="21" t="s">
        <v>35</v>
      </c>
      <c r="E36" s="13" t="s">
        <v>58</v>
      </c>
      <c r="F36" s="13" t="s">
        <v>18</v>
      </c>
      <c r="G36" s="41">
        <v>22000</v>
      </c>
      <c r="H36" s="45"/>
      <c r="I36" s="42">
        <v>22000</v>
      </c>
    </row>
    <row r="37" spans="2:9" ht="14.25" customHeight="1">
      <c r="B37" s="15" t="s">
        <v>172</v>
      </c>
      <c r="C37" s="36">
        <v>906</v>
      </c>
      <c r="D37" s="21" t="s">
        <v>35</v>
      </c>
      <c r="E37" s="13" t="s">
        <v>173</v>
      </c>
      <c r="F37" s="13"/>
      <c r="G37" s="41">
        <f>G38</f>
        <v>67500</v>
      </c>
      <c r="H37" s="45"/>
      <c r="I37" s="42">
        <f>I38</f>
        <v>67500</v>
      </c>
    </row>
    <row r="38" spans="2:9" ht="38.25" customHeight="1">
      <c r="B38" s="15" t="s">
        <v>175</v>
      </c>
      <c r="C38" s="36">
        <v>906</v>
      </c>
      <c r="D38" s="21" t="s">
        <v>35</v>
      </c>
      <c r="E38" s="13" t="s">
        <v>173</v>
      </c>
      <c r="F38" s="13" t="s">
        <v>174</v>
      </c>
      <c r="G38" s="41">
        <v>67500</v>
      </c>
      <c r="H38" s="45"/>
      <c r="I38" s="42">
        <v>67500</v>
      </c>
    </row>
    <row r="39" spans="2:9" ht="14.25" customHeight="1">
      <c r="B39" s="15" t="s">
        <v>100</v>
      </c>
      <c r="C39" s="36">
        <v>906</v>
      </c>
      <c r="D39" s="21" t="s">
        <v>35</v>
      </c>
      <c r="E39" s="20" t="s">
        <v>101</v>
      </c>
      <c r="F39" s="13"/>
      <c r="G39" s="41">
        <f>G40</f>
        <v>163140</v>
      </c>
      <c r="H39" s="41">
        <f>H40</f>
        <v>0</v>
      </c>
      <c r="I39" s="43">
        <f>I40</f>
        <v>163140</v>
      </c>
    </row>
    <row r="40" spans="2:9" ht="14.25" customHeight="1">
      <c r="B40" s="15" t="s">
        <v>89</v>
      </c>
      <c r="C40" s="36">
        <v>906</v>
      </c>
      <c r="D40" s="21" t="s">
        <v>35</v>
      </c>
      <c r="E40" s="13" t="s">
        <v>101</v>
      </c>
      <c r="F40" s="13" t="s">
        <v>18</v>
      </c>
      <c r="G40" s="41">
        <v>163140</v>
      </c>
      <c r="H40" s="45"/>
      <c r="I40" s="42">
        <v>163140</v>
      </c>
    </row>
    <row r="41" spans="2:9" ht="24.75" customHeight="1">
      <c r="B41" s="15" t="s">
        <v>91</v>
      </c>
      <c r="C41" s="36">
        <v>906</v>
      </c>
      <c r="D41" s="21" t="s">
        <v>35</v>
      </c>
      <c r="E41" s="20" t="s">
        <v>90</v>
      </c>
      <c r="F41" s="13"/>
      <c r="G41" s="41">
        <f>G42+G43</f>
        <v>1080928.41</v>
      </c>
      <c r="H41" s="41">
        <f>H42</f>
        <v>0</v>
      </c>
      <c r="I41" s="43">
        <f>I42+I43</f>
        <v>1051345.28</v>
      </c>
    </row>
    <row r="42" spans="2:9" ht="12.75" customHeight="1">
      <c r="B42" s="15" t="s">
        <v>89</v>
      </c>
      <c r="C42" s="36">
        <v>906</v>
      </c>
      <c r="D42" s="21" t="s">
        <v>35</v>
      </c>
      <c r="E42" s="13" t="s">
        <v>90</v>
      </c>
      <c r="F42" s="13" t="s">
        <v>18</v>
      </c>
      <c r="G42" s="41">
        <v>945689.21</v>
      </c>
      <c r="H42" s="45"/>
      <c r="I42" s="42">
        <v>945689.21</v>
      </c>
    </row>
    <row r="43" spans="2:9" ht="12.75" customHeight="1">
      <c r="B43" s="35" t="s">
        <v>126</v>
      </c>
      <c r="C43" s="36">
        <v>906</v>
      </c>
      <c r="D43" s="21" t="s">
        <v>35</v>
      </c>
      <c r="E43" s="13" t="s">
        <v>90</v>
      </c>
      <c r="F43" s="13" t="s">
        <v>127</v>
      </c>
      <c r="G43" s="41">
        <v>135239.2</v>
      </c>
      <c r="H43" s="45"/>
      <c r="I43" s="42">
        <v>105656.07</v>
      </c>
    </row>
    <row r="44" spans="2:9" ht="52.5" customHeight="1">
      <c r="B44" s="15" t="s">
        <v>165</v>
      </c>
      <c r="C44" s="36">
        <v>906</v>
      </c>
      <c r="D44" s="21" t="s">
        <v>35</v>
      </c>
      <c r="E44" s="13" t="s">
        <v>168</v>
      </c>
      <c r="F44" s="13"/>
      <c r="G44" s="41">
        <f>G45</f>
        <v>342560.78</v>
      </c>
      <c r="H44" s="45"/>
      <c r="I44" s="42">
        <f>I45</f>
        <v>342560.78</v>
      </c>
    </row>
    <row r="45" spans="2:9" ht="12.75" customHeight="1">
      <c r="B45" s="15" t="s">
        <v>93</v>
      </c>
      <c r="C45" s="36">
        <v>906</v>
      </c>
      <c r="D45" s="21" t="s">
        <v>35</v>
      </c>
      <c r="E45" s="13" t="s">
        <v>168</v>
      </c>
      <c r="F45" s="13" t="s">
        <v>18</v>
      </c>
      <c r="G45" s="41">
        <v>342560.78</v>
      </c>
      <c r="H45" s="45"/>
      <c r="I45" s="42">
        <v>342560.78</v>
      </c>
    </row>
    <row r="46" spans="2:9" ht="46.5" customHeight="1">
      <c r="B46" s="15" t="s">
        <v>166</v>
      </c>
      <c r="C46" s="36">
        <v>906</v>
      </c>
      <c r="D46" s="21" t="s">
        <v>35</v>
      </c>
      <c r="E46" s="13" t="s">
        <v>168</v>
      </c>
      <c r="F46" s="13"/>
      <c r="G46" s="41">
        <f>G47</f>
        <v>120000</v>
      </c>
      <c r="H46" s="45"/>
      <c r="I46" s="42">
        <f>I47</f>
        <v>120000</v>
      </c>
    </row>
    <row r="47" spans="2:9" ht="12.75" customHeight="1">
      <c r="B47" s="15" t="s">
        <v>93</v>
      </c>
      <c r="C47" s="36">
        <v>906</v>
      </c>
      <c r="D47" s="21" t="s">
        <v>35</v>
      </c>
      <c r="E47" s="13" t="s">
        <v>168</v>
      </c>
      <c r="F47" s="13" t="s">
        <v>18</v>
      </c>
      <c r="G47" s="41">
        <v>120000</v>
      </c>
      <c r="H47" s="45"/>
      <c r="I47" s="42">
        <v>120000</v>
      </c>
    </row>
    <row r="48" spans="2:9" ht="28.5" customHeight="1">
      <c r="B48" s="22" t="s">
        <v>92</v>
      </c>
      <c r="C48" s="36">
        <v>906</v>
      </c>
      <c r="D48" s="21" t="s">
        <v>35</v>
      </c>
      <c r="E48" s="20" t="s">
        <v>77</v>
      </c>
      <c r="F48" s="13"/>
      <c r="G48" s="41">
        <f>G49</f>
        <v>110689.7</v>
      </c>
      <c r="H48" s="41">
        <f>H49</f>
        <v>0</v>
      </c>
      <c r="I48" s="43">
        <f>I49</f>
        <v>110689.7</v>
      </c>
    </row>
    <row r="49" spans="2:9" ht="15.75" customHeight="1">
      <c r="B49" s="15" t="s">
        <v>89</v>
      </c>
      <c r="C49" s="36">
        <v>906</v>
      </c>
      <c r="D49" s="21" t="s">
        <v>35</v>
      </c>
      <c r="E49" s="13" t="s">
        <v>77</v>
      </c>
      <c r="F49" s="13" t="s">
        <v>18</v>
      </c>
      <c r="G49" s="41">
        <v>110689.7</v>
      </c>
      <c r="H49" s="45"/>
      <c r="I49" s="42">
        <v>110689.7</v>
      </c>
    </row>
    <row r="50" spans="2:9" ht="33.75" customHeight="1">
      <c r="B50" s="15" t="s">
        <v>167</v>
      </c>
      <c r="C50" s="36">
        <v>906</v>
      </c>
      <c r="D50" s="21" t="s">
        <v>35</v>
      </c>
      <c r="E50" s="13" t="s">
        <v>169</v>
      </c>
      <c r="F50" s="13"/>
      <c r="G50" s="41">
        <f>G51</f>
        <v>4000</v>
      </c>
      <c r="H50" s="45"/>
      <c r="I50" s="42">
        <f>I51</f>
        <v>4000</v>
      </c>
    </row>
    <row r="51" spans="2:9" ht="15.75" customHeight="1">
      <c r="B51" s="15" t="s">
        <v>93</v>
      </c>
      <c r="C51" s="36">
        <v>906</v>
      </c>
      <c r="D51" s="21" t="s">
        <v>35</v>
      </c>
      <c r="E51" s="13" t="s">
        <v>169</v>
      </c>
      <c r="F51" s="13" t="s">
        <v>18</v>
      </c>
      <c r="G51" s="41">
        <v>4000</v>
      </c>
      <c r="H51" s="45"/>
      <c r="I51" s="42">
        <v>4000</v>
      </c>
    </row>
    <row r="52" spans="2:9" ht="33" customHeight="1">
      <c r="B52" s="15" t="s">
        <v>143</v>
      </c>
      <c r="C52" s="36">
        <v>906</v>
      </c>
      <c r="D52" s="21" t="s">
        <v>35</v>
      </c>
      <c r="E52" s="13" t="s">
        <v>142</v>
      </c>
      <c r="F52" s="13"/>
      <c r="G52" s="41">
        <f>G53</f>
        <v>230000</v>
      </c>
      <c r="H52" s="41">
        <f>H53</f>
        <v>0</v>
      </c>
      <c r="I52" s="43">
        <f>I53</f>
        <v>230000</v>
      </c>
    </row>
    <row r="53" spans="2:9" ht="15.75" customHeight="1">
      <c r="B53" s="15" t="s">
        <v>89</v>
      </c>
      <c r="C53" s="36">
        <v>906</v>
      </c>
      <c r="D53" s="21" t="s">
        <v>35</v>
      </c>
      <c r="E53" s="13" t="s">
        <v>142</v>
      </c>
      <c r="F53" s="13" t="s">
        <v>18</v>
      </c>
      <c r="G53" s="41">
        <v>230000</v>
      </c>
      <c r="H53" s="45"/>
      <c r="I53" s="42">
        <v>230000</v>
      </c>
    </row>
    <row r="54" spans="2:9" ht="97.5" customHeight="1">
      <c r="B54" s="68" t="s">
        <v>170</v>
      </c>
      <c r="C54" s="36">
        <v>906</v>
      </c>
      <c r="D54" s="21" t="s">
        <v>35</v>
      </c>
      <c r="E54" s="13" t="s">
        <v>171</v>
      </c>
      <c r="F54" s="13"/>
      <c r="G54" s="41">
        <f>G55</f>
        <v>873206.17</v>
      </c>
      <c r="H54" s="45"/>
      <c r="I54" s="42">
        <f>I55</f>
        <v>873206.17</v>
      </c>
    </row>
    <row r="55" spans="2:9" ht="15.75" customHeight="1">
      <c r="B55" s="15" t="s">
        <v>93</v>
      </c>
      <c r="C55" s="36">
        <v>906</v>
      </c>
      <c r="D55" s="21" t="s">
        <v>35</v>
      </c>
      <c r="E55" s="13" t="s">
        <v>171</v>
      </c>
      <c r="F55" s="13" t="s">
        <v>18</v>
      </c>
      <c r="G55" s="41">
        <v>873206.17</v>
      </c>
      <c r="H55" s="45"/>
      <c r="I55" s="42">
        <v>873206.17</v>
      </c>
    </row>
    <row r="56" spans="2:9" s="29" customFormat="1" ht="15.75" customHeight="1">
      <c r="B56" s="14" t="s">
        <v>38</v>
      </c>
      <c r="C56" s="34">
        <v>906</v>
      </c>
      <c r="D56" s="18" t="s">
        <v>39</v>
      </c>
      <c r="E56" s="13"/>
      <c r="F56" s="13"/>
      <c r="G56" s="40">
        <f>G57+G66+G75</f>
        <v>23215433.89</v>
      </c>
      <c r="H56" s="40" t="e">
        <f>H57+H66</f>
        <v>#REF!</v>
      </c>
      <c r="I56" s="50">
        <f>I57+I66+I75</f>
        <v>23212363.12</v>
      </c>
    </row>
    <row r="57" spans="2:9" ht="14.25" customHeight="1">
      <c r="B57" s="14" t="s">
        <v>103</v>
      </c>
      <c r="C57" s="34">
        <v>906</v>
      </c>
      <c r="D57" s="18" t="s">
        <v>102</v>
      </c>
      <c r="E57" s="13"/>
      <c r="F57" s="13"/>
      <c r="G57" s="40">
        <f>G58</f>
        <v>168609</v>
      </c>
      <c r="H57" s="40">
        <f aca="true" t="shared" si="0" ref="G57:I58">H58</f>
        <v>0</v>
      </c>
      <c r="I57" s="51">
        <f>I58</f>
        <v>168609</v>
      </c>
    </row>
    <row r="58" spans="2:9" ht="48" customHeight="1">
      <c r="B58" s="15" t="s">
        <v>144</v>
      </c>
      <c r="C58" s="36">
        <v>906</v>
      </c>
      <c r="D58" s="21" t="s">
        <v>102</v>
      </c>
      <c r="E58" s="13" t="s">
        <v>149</v>
      </c>
      <c r="F58" s="13"/>
      <c r="G58" s="41">
        <f t="shared" si="0"/>
        <v>168609</v>
      </c>
      <c r="H58" s="41">
        <f t="shared" si="0"/>
        <v>0</v>
      </c>
      <c r="I58" s="43">
        <f t="shared" si="0"/>
        <v>168609</v>
      </c>
    </row>
    <row r="59" spans="2:9" ht="36.75" customHeight="1">
      <c r="B59" s="70" t="s">
        <v>145</v>
      </c>
      <c r="C59" s="36">
        <v>906</v>
      </c>
      <c r="D59" s="21" t="s">
        <v>102</v>
      </c>
      <c r="E59" s="13" t="s">
        <v>149</v>
      </c>
      <c r="F59" s="13" t="s">
        <v>18</v>
      </c>
      <c r="G59" s="41">
        <f>G61+G63+G65</f>
        <v>168609</v>
      </c>
      <c r="H59" s="45"/>
      <c r="I59" s="42">
        <f>I61+I63+I65</f>
        <v>168609</v>
      </c>
    </row>
    <row r="60" spans="2:9" ht="42.75" customHeight="1">
      <c r="B60" s="15" t="s">
        <v>146</v>
      </c>
      <c r="C60" s="36">
        <v>906</v>
      </c>
      <c r="D60" s="21" t="s">
        <v>102</v>
      </c>
      <c r="E60" s="13" t="s">
        <v>149</v>
      </c>
      <c r="F60" s="13"/>
      <c r="G60" s="41">
        <f>G61</f>
        <v>142289.14</v>
      </c>
      <c r="H60" s="45"/>
      <c r="I60" s="42">
        <f>I61</f>
        <v>142289.14</v>
      </c>
    </row>
    <row r="61" spans="2:9" ht="15.75" customHeight="1">
      <c r="B61" s="15" t="s">
        <v>93</v>
      </c>
      <c r="C61" s="36">
        <v>906</v>
      </c>
      <c r="D61" s="21" t="s">
        <v>102</v>
      </c>
      <c r="E61" s="13" t="s">
        <v>149</v>
      </c>
      <c r="F61" s="13" t="s">
        <v>18</v>
      </c>
      <c r="G61" s="41">
        <v>142289.14</v>
      </c>
      <c r="H61" s="45"/>
      <c r="I61" s="42">
        <v>142289.14</v>
      </c>
    </row>
    <row r="62" spans="2:9" ht="38.25" customHeight="1">
      <c r="B62" s="15" t="s">
        <v>147</v>
      </c>
      <c r="C62" s="36">
        <v>906</v>
      </c>
      <c r="D62" s="21" t="s">
        <v>102</v>
      </c>
      <c r="E62" s="13" t="s">
        <v>149</v>
      </c>
      <c r="F62" s="13"/>
      <c r="G62" s="41">
        <f>G63</f>
        <v>21261.59</v>
      </c>
      <c r="H62" s="45"/>
      <c r="I62" s="42">
        <f>I63</f>
        <v>21261.59</v>
      </c>
    </row>
    <row r="63" spans="2:9" ht="18.75" customHeight="1">
      <c r="B63" s="15" t="s">
        <v>93</v>
      </c>
      <c r="C63" s="36">
        <v>906</v>
      </c>
      <c r="D63" s="21" t="s">
        <v>102</v>
      </c>
      <c r="E63" s="13" t="s">
        <v>149</v>
      </c>
      <c r="F63" s="13" t="s">
        <v>18</v>
      </c>
      <c r="G63" s="41">
        <v>21261.59</v>
      </c>
      <c r="H63" s="45"/>
      <c r="I63" s="42">
        <v>21261.59</v>
      </c>
    </row>
    <row r="64" spans="2:9" ht="39.75" customHeight="1">
      <c r="B64" s="15" t="s">
        <v>148</v>
      </c>
      <c r="C64" s="36">
        <v>906</v>
      </c>
      <c r="D64" s="21" t="s">
        <v>102</v>
      </c>
      <c r="E64" s="13" t="s">
        <v>149</v>
      </c>
      <c r="F64" s="13"/>
      <c r="G64" s="41">
        <f>G65</f>
        <v>5058.27</v>
      </c>
      <c r="H64" s="45"/>
      <c r="I64" s="42">
        <f>I65</f>
        <v>5058.27</v>
      </c>
    </row>
    <row r="65" spans="2:9" ht="15.75" customHeight="1">
      <c r="B65" s="15" t="s">
        <v>93</v>
      </c>
      <c r="C65" s="36">
        <v>906</v>
      </c>
      <c r="D65" s="21" t="s">
        <v>102</v>
      </c>
      <c r="E65" s="13" t="s">
        <v>149</v>
      </c>
      <c r="F65" s="13" t="s">
        <v>18</v>
      </c>
      <c r="G65" s="41">
        <v>5058.27</v>
      </c>
      <c r="H65" s="45"/>
      <c r="I65" s="42">
        <v>5058.27</v>
      </c>
    </row>
    <row r="66" spans="2:9" ht="14.25" customHeight="1">
      <c r="B66" s="14" t="s">
        <v>33</v>
      </c>
      <c r="C66" s="34">
        <v>906</v>
      </c>
      <c r="D66" s="18" t="s">
        <v>21</v>
      </c>
      <c r="E66" s="20"/>
      <c r="F66" s="20"/>
      <c r="G66" s="40">
        <f>G67+G69+G72+G73</f>
        <v>22856824.89</v>
      </c>
      <c r="H66" s="40" t="e">
        <f>H67+#REF!+#REF!+H69+#REF!+#REF!+#REF!+H72+H73+#REF!+#REF!+#REF!+#REF!</f>
        <v>#REF!</v>
      </c>
      <c r="I66" s="50">
        <f>I67+I69+I72+I73</f>
        <v>22853754.12</v>
      </c>
    </row>
    <row r="67" spans="2:9" ht="31.5" customHeight="1">
      <c r="B67" s="15" t="s">
        <v>104</v>
      </c>
      <c r="C67" s="36">
        <v>906</v>
      </c>
      <c r="D67" s="21" t="s">
        <v>21</v>
      </c>
      <c r="E67" s="20" t="s">
        <v>118</v>
      </c>
      <c r="F67" s="13"/>
      <c r="G67" s="41">
        <f>G68</f>
        <v>18504300</v>
      </c>
      <c r="H67" s="41">
        <f>H68</f>
        <v>0</v>
      </c>
      <c r="I67" s="43">
        <f>I68</f>
        <v>18502370</v>
      </c>
    </row>
    <row r="68" spans="2:9" ht="14.25" customHeight="1">
      <c r="B68" s="15" t="s">
        <v>89</v>
      </c>
      <c r="C68" s="36">
        <v>906</v>
      </c>
      <c r="D68" s="21" t="s">
        <v>21</v>
      </c>
      <c r="E68" s="13" t="s">
        <v>117</v>
      </c>
      <c r="F68" s="13" t="s">
        <v>18</v>
      </c>
      <c r="G68" s="41">
        <v>18504300</v>
      </c>
      <c r="H68" s="45"/>
      <c r="I68" s="42">
        <v>18502370</v>
      </c>
    </row>
    <row r="69" spans="2:9" ht="39.75" customHeight="1">
      <c r="B69" s="15" t="s">
        <v>28</v>
      </c>
      <c r="C69" s="36">
        <v>906</v>
      </c>
      <c r="D69" s="21" t="s">
        <v>21</v>
      </c>
      <c r="E69" s="20" t="s">
        <v>59</v>
      </c>
      <c r="F69" s="13"/>
      <c r="G69" s="41">
        <f>G70+G71</f>
        <v>3365756.62</v>
      </c>
      <c r="H69" s="41">
        <f>H70</f>
        <v>0</v>
      </c>
      <c r="I69" s="43">
        <f>I70+I71</f>
        <v>3364615.85</v>
      </c>
    </row>
    <row r="70" spans="2:9" ht="14.25" customHeight="1">
      <c r="B70" s="15" t="s">
        <v>89</v>
      </c>
      <c r="C70" s="36">
        <v>906</v>
      </c>
      <c r="D70" s="21" t="s">
        <v>21</v>
      </c>
      <c r="E70" s="13" t="s">
        <v>59</v>
      </c>
      <c r="F70" s="13" t="s">
        <v>18</v>
      </c>
      <c r="G70" s="41">
        <v>3363115.24</v>
      </c>
      <c r="H70" s="45"/>
      <c r="I70" s="42">
        <v>3363115.24</v>
      </c>
    </row>
    <row r="71" spans="2:9" s="29" customFormat="1" ht="14.25" customHeight="1">
      <c r="B71" s="35" t="s">
        <v>126</v>
      </c>
      <c r="C71" s="36">
        <v>906</v>
      </c>
      <c r="D71" s="21" t="s">
        <v>21</v>
      </c>
      <c r="E71" s="13" t="s">
        <v>59</v>
      </c>
      <c r="F71" s="13" t="s">
        <v>127</v>
      </c>
      <c r="G71" s="41">
        <v>2641.38</v>
      </c>
      <c r="H71" s="46"/>
      <c r="I71" s="43">
        <v>1500.61</v>
      </c>
    </row>
    <row r="72" spans="2:9" ht="29.25" customHeight="1">
      <c r="B72" s="15" t="s">
        <v>79</v>
      </c>
      <c r="C72" s="36">
        <v>906</v>
      </c>
      <c r="D72" s="21" t="s">
        <v>21</v>
      </c>
      <c r="E72" s="13" t="s">
        <v>59</v>
      </c>
      <c r="F72" s="13" t="s">
        <v>80</v>
      </c>
      <c r="G72" s="41">
        <v>12941</v>
      </c>
      <c r="H72" s="45"/>
      <c r="I72" s="42">
        <v>12941</v>
      </c>
    </row>
    <row r="73" spans="2:9" ht="27" customHeight="1">
      <c r="B73" s="15" t="s">
        <v>78</v>
      </c>
      <c r="C73" s="36">
        <v>906</v>
      </c>
      <c r="D73" s="21" t="s">
        <v>21</v>
      </c>
      <c r="E73" s="20" t="s">
        <v>119</v>
      </c>
      <c r="F73" s="13"/>
      <c r="G73" s="41">
        <f>G74</f>
        <v>973827.27</v>
      </c>
      <c r="H73" s="41">
        <f>H74</f>
        <v>0</v>
      </c>
      <c r="I73" s="43">
        <f>I74</f>
        <v>973827.27</v>
      </c>
    </row>
    <row r="74" spans="2:9" ht="14.25" customHeight="1">
      <c r="B74" s="15" t="s">
        <v>89</v>
      </c>
      <c r="C74" s="36">
        <v>906</v>
      </c>
      <c r="D74" s="21" t="s">
        <v>21</v>
      </c>
      <c r="E74" s="13" t="s">
        <v>119</v>
      </c>
      <c r="F74" s="13" t="s">
        <v>18</v>
      </c>
      <c r="G74" s="41">
        <v>973827.27</v>
      </c>
      <c r="H74" s="45"/>
      <c r="I74" s="42">
        <v>973827.27</v>
      </c>
    </row>
    <row r="75" spans="2:9" ht="14.25" customHeight="1">
      <c r="B75" s="14" t="s">
        <v>150</v>
      </c>
      <c r="C75" s="34">
        <v>906</v>
      </c>
      <c r="D75" s="18" t="s">
        <v>152</v>
      </c>
      <c r="E75" s="20"/>
      <c r="F75" s="20"/>
      <c r="G75" s="40">
        <f>G76</f>
        <v>190000</v>
      </c>
      <c r="H75" s="71"/>
      <c r="I75" s="72">
        <f>I76</f>
        <v>190000</v>
      </c>
    </row>
    <row r="76" spans="2:9" ht="21.75" customHeight="1">
      <c r="B76" s="15" t="s">
        <v>151</v>
      </c>
      <c r="C76" s="36">
        <v>906</v>
      </c>
      <c r="D76" s="21" t="s">
        <v>152</v>
      </c>
      <c r="E76" s="13" t="s">
        <v>153</v>
      </c>
      <c r="F76" s="13"/>
      <c r="G76" s="41">
        <f>G77</f>
        <v>190000</v>
      </c>
      <c r="H76" s="45"/>
      <c r="I76" s="42">
        <f>I77</f>
        <v>190000</v>
      </c>
    </row>
    <row r="77" spans="2:9" ht="20.25" customHeight="1">
      <c r="B77" s="15" t="s">
        <v>93</v>
      </c>
      <c r="C77" s="36">
        <v>906</v>
      </c>
      <c r="D77" s="21" t="s">
        <v>152</v>
      </c>
      <c r="E77" s="13" t="s">
        <v>153</v>
      </c>
      <c r="F77" s="13" t="s">
        <v>18</v>
      </c>
      <c r="G77" s="41">
        <v>190000</v>
      </c>
      <c r="H77" s="45"/>
      <c r="I77" s="42">
        <v>190000</v>
      </c>
    </row>
    <row r="78" spans="2:9" s="29" customFormat="1" ht="14.25" customHeight="1">
      <c r="B78" s="14" t="s">
        <v>40</v>
      </c>
      <c r="C78" s="34">
        <v>906</v>
      </c>
      <c r="D78" s="18" t="s">
        <v>41</v>
      </c>
      <c r="E78" s="13"/>
      <c r="F78" s="13"/>
      <c r="G78" s="40">
        <f>G79+G87+G114</f>
        <v>102273548.8</v>
      </c>
      <c r="H78" s="40" t="e">
        <f>H79+H87+H114</f>
        <v>#REF!</v>
      </c>
      <c r="I78" s="50">
        <f>I79+I87+I114</f>
        <v>102014187.33999999</v>
      </c>
    </row>
    <row r="79" spans="2:9" ht="13.5" customHeight="1">
      <c r="B79" s="14" t="s">
        <v>9</v>
      </c>
      <c r="C79" s="34">
        <v>906</v>
      </c>
      <c r="D79" s="18" t="s">
        <v>5</v>
      </c>
      <c r="E79" s="20"/>
      <c r="F79" s="20"/>
      <c r="G79" s="40">
        <f>G80+G83+G85</f>
        <v>2146667.46</v>
      </c>
      <c r="H79" s="40">
        <f>H80+H85+H83</f>
        <v>0</v>
      </c>
      <c r="I79" s="51">
        <f>I80+I83+I85</f>
        <v>2146667.46</v>
      </c>
    </row>
    <row r="80" spans="2:9" ht="13.5" customHeight="1">
      <c r="B80" s="15" t="s">
        <v>46</v>
      </c>
      <c r="C80" s="36">
        <v>906</v>
      </c>
      <c r="D80" s="21" t="s">
        <v>5</v>
      </c>
      <c r="E80" s="20" t="s">
        <v>60</v>
      </c>
      <c r="F80" s="13"/>
      <c r="G80" s="41">
        <f>G81+G82</f>
        <v>1690008.83</v>
      </c>
      <c r="H80" s="41">
        <f>H82</f>
        <v>0</v>
      </c>
      <c r="I80" s="43">
        <f>I81+I82</f>
        <v>1690008.83</v>
      </c>
    </row>
    <row r="81" spans="2:9" ht="13.5" customHeight="1">
      <c r="B81" s="15" t="s">
        <v>93</v>
      </c>
      <c r="C81" s="36">
        <v>906</v>
      </c>
      <c r="D81" s="21" t="s">
        <v>5</v>
      </c>
      <c r="E81" s="13" t="s">
        <v>60</v>
      </c>
      <c r="F81" s="13" t="s">
        <v>18</v>
      </c>
      <c r="G81" s="41">
        <v>14442.83</v>
      </c>
      <c r="H81" s="41"/>
      <c r="I81" s="43">
        <v>14442.83</v>
      </c>
    </row>
    <row r="82" spans="2:9" ht="13.5" customHeight="1">
      <c r="B82" s="15" t="s">
        <v>79</v>
      </c>
      <c r="C82" s="36">
        <v>906</v>
      </c>
      <c r="D82" s="21" t="s">
        <v>5</v>
      </c>
      <c r="E82" s="13" t="s">
        <v>60</v>
      </c>
      <c r="F82" s="13" t="s">
        <v>80</v>
      </c>
      <c r="G82" s="41">
        <v>1675566</v>
      </c>
      <c r="H82" s="45"/>
      <c r="I82" s="42">
        <v>1675566</v>
      </c>
    </row>
    <row r="83" spans="2:9" ht="13.5" customHeight="1">
      <c r="B83" s="15" t="s">
        <v>83</v>
      </c>
      <c r="C83" s="36">
        <v>906</v>
      </c>
      <c r="D83" s="21" t="s">
        <v>5</v>
      </c>
      <c r="E83" s="20" t="s">
        <v>84</v>
      </c>
      <c r="F83" s="13"/>
      <c r="G83" s="41">
        <f>G84</f>
        <v>230210.38</v>
      </c>
      <c r="H83" s="41">
        <f>H84</f>
        <v>0</v>
      </c>
      <c r="I83" s="59">
        <f>I84</f>
        <v>230210.38</v>
      </c>
    </row>
    <row r="84" spans="2:9" ht="13.5" customHeight="1">
      <c r="B84" s="15" t="s">
        <v>93</v>
      </c>
      <c r="C84" s="36">
        <v>906</v>
      </c>
      <c r="D84" s="21" t="s">
        <v>5</v>
      </c>
      <c r="E84" s="13" t="s">
        <v>84</v>
      </c>
      <c r="F84" s="13" t="s">
        <v>18</v>
      </c>
      <c r="G84" s="54">
        <v>230210.38</v>
      </c>
      <c r="H84" s="45"/>
      <c r="I84" s="56">
        <v>230210.38</v>
      </c>
    </row>
    <row r="85" spans="2:9" ht="35.25" customHeight="1">
      <c r="B85" s="22" t="s">
        <v>85</v>
      </c>
      <c r="C85" s="36">
        <v>906</v>
      </c>
      <c r="D85" s="21" t="s">
        <v>5</v>
      </c>
      <c r="E85" s="20" t="s">
        <v>61</v>
      </c>
      <c r="F85" s="13"/>
      <c r="G85" s="41">
        <f>G86</f>
        <v>226448.25</v>
      </c>
      <c r="H85" s="41">
        <f>H86</f>
        <v>0</v>
      </c>
      <c r="I85" s="43">
        <f>I86</f>
        <v>226448.25</v>
      </c>
    </row>
    <row r="86" spans="2:9" ht="15" customHeight="1">
      <c r="B86" s="15" t="s">
        <v>93</v>
      </c>
      <c r="C86" s="36">
        <v>906</v>
      </c>
      <c r="D86" s="21" t="s">
        <v>5</v>
      </c>
      <c r="E86" s="13" t="s">
        <v>61</v>
      </c>
      <c r="F86" s="13" t="s">
        <v>18</v>
      </c>
      <c r="G86" s="55">
        <v>226448.25</v>
      </c>
      <c r="H86" s="45"/>
      <c r="I86" s="57">
        <v>226448.25</v>
      </c>
    </row>
    <row r="87" spans="2:9" s="29" customFormat="1" ht="13.5" customHeight="1">
      <c r="B87" s="14" t="s">
        <v>29</v>
      </c>
      <c r="C87" s="34">
        <v>906</v>
      </c>
      <c r="D87" s="18" t="s">
        <v>30</v>
      </c>
      <c r="E87" s="20"/>
      <c r="F87" s="20"/>
      <c r="G87" s="40">
        <f>G88+G90+G92+G94+G98+G100+G102+G104+G106+G108+G110+G112</f>
        <v>89867536.92</v>
      </c>
      <c r="H87" s="40" t="e">
        <f>H92+#REF!</f>
        <v>#REF!</v>
      </c>
      <c r="I87" s="50">
        <f>I88+I90+I92+I94+I98+I100+I102+I104+I106+I108+I110+I112</f>
        <v>89722377.61</v>
      </c>
    </row>
    <row r="88" spans="2:9" s="29" customFormat="1" ht="46.5" customHeight="1">
      <c r="B88" s="35" t="s">
        <v>128</v>
      </c>
      <c r="C88" s="36">
        <v>906</v>
      </c>
      <c r="D88" s="21" t="s">
        <v>30</v>
      </c>
      <c r="E88" s="13" t="s">
        <v>130</v>
      </c>
      <c r="F88" s="13"/>
      <c r="G88" s="41">
        <f>G89</f>
        <v>76193960</v>
      </c>
      <c r="H88" s="41"/>
      <c r="I88" s="49">
        <f>I89</f>
        <v>76193960</v>
      </c>
    </row>
    <row r="89" spans="2:9" s="29" customFormat="1" ht="57.75" customHeight="1">
      <c r="B89" s="35" t="s">
        <v>129</v>
      </c>
      <c r="C89" s="36">
        <v>906</v>
      </c>
      <c r="D89" s="21" t="s">
        <v>30</v>
      </c>
      <c r="E89" s="13" t="s">
        <v>130</v>
      </c>
      <c r="F89" s="13" t="s">
        <v>94</v>
      </c>
      <c r="G89" s="41">
        <v>76193960</v>
      </c>
      <c r="H89" s="41"/>
      <c r="I89" s="49">
        <v>76193960</v>
      </c>
    </row>
    <row r="90" spans="2:9" s="29" customFormat="1" ht="102" customHeight="1">
      <c r="B90" s="68" t="s">
        <v>176</v>
      </c>
      <c r="C90" s="36">
        <v>906</v>
      </c>
      <c r="D90" s="21" t="s">
        <v>30</v>
      </c>
      <c r="E90" s="13" t="s">
        <v>177</v>
      </c>
      <c r="F90" s="13"/>
      <c r="G90" s="41">
        <f>G91</f>
        <v>554057.2</v>
      </c>
      <c r="H90" s="41"/>
      <c r="I90" s="49">
        <f>I91</f>
        <v>554057.2</v>
      </c>
    </row>
    <row r="91" spans="2:9" s="29" customFormat="1" ht="57.75" customHeight="1">
      <c r="B91" s="15" t="s">
        <v>93</v>
      </c>
      <c r="C91" s="36">
        <v>906</v>
      </c>
      <c r="D91" s="21" t="s">
        <v>30</v>
      </c>
      <c r="E91" s="13" t="s">
        <v>177</v>
      </c>
      <c r="F91" s="13" t="s">
        <v>18</v>
      </c>
      <c r="G91" s="41">
        <v>554057.2</v>
      </c>
      <c r="H91" s="41"/>
      <c r="I91" s="49">
        <v>554057.2</v>
      </c>
    </row>
    <row r="92" spans="2:9" s="29" customFormat="1" ht="22.5" customHeight="1">
      <c r="B92" s="23" t="s">
        <v>47</v>
      </c>
      <c r="C92" s="36">
        <v>906</v>
      </c>
      <c r="D92" s="21" t="s">
        <v>30</v>
      </c>
      <c r="E92" s="18" t="s">
        <v>62</v>
      </c>
      <c r="F92" s="13"/>
      <c r="G92" s="41">
        <f>G93</f>
        <v>176497</v>
      </c>
      <c r="H92" s="41" t="e">
        <f>#REF!+H93+H94+H104+#REF!</f>
        <v>#REF!</v>
      </c>
      <c r="I92" s="43">
        <f>I93</f>
        <v>176497</v>
      </c>
    </row>
    <row r="93" spans="2:9" s="29" customFormat="1" ht="29.25" customHeight="1">
      <c r="B93" s="15" t="s">
        <v>79</v>
      </c>
      <c r="C93" s="36">
        <v>906</v>
      </c>
      <c r="D93" s="21" t="s">
        <v>30</v>
      </c>
      <c r="E93" s="21" t="s">
        <v>62</v>
      </c>
      <c r="F93" s="13" t="s">
        <v>80</v>
      </c>
      <c r="G93" s="41">
        <v>176497</v>
      </c>
      <c r="H93" s="46"/>
      <c r="I93" s="43">
        <v>176497</v>
      </c>
    </row>
    <row r="94" spans="2:9" s="29" customFormat="1" ht="32.25" customHeight="1">
      <c r="B94" s="23" t="s">
        <v>63</v>
      </c>
      <c r="C94" s="36">
        <v>906</v>
      </c>
      <c r="D94" s="21" t="s">
        <v>30</v>
      </c>
      <c r="E94" s="20" t="s">
        <v>64</v>
      </c>
      <c r="F94" s="13"/>
      <c r="G94" s="41">
        <f>G95+G96+G97</f>
        <v>1532096.7999999998</v>
      </c>
      <c r="H94" s="41">
        <f>H96</f>
        <v>0</v>
      </c>
      <c r="I94" s="43">
        <f>I95+I96+I97</f>
        <v>1386937.49</v>
      </c>
    </row>
    <row r="95" spans="2:9" s="29" customFormat="1" ht="32.25" customHeight="1">
      <c r="B95" s="15" t="s">
        <v>159</v>
      </c>
      <c r="C95" s="36">
        <v>906</v>
      </c>
      <c r="D95" s="21" t="s">
        <v>30</v>
      </c>
      <c r="E95" s="13" t="s">
        <v>64</v>
      </c>
      <c r="F95" s="13" t="s">
        <v>52</v>
      </c>
      <c r="G95" s="75">
        <v>3000</v>
      </c>
      <c r="H95" s="41"/>
      <c r="I95" s="43">
        <v>3000</v>
      </c>
    </row>
    <row r="96" spans="2:9" s="29" customFormat="1" ht="14.25" customHeight="1">
      <c r="B96" s="15" t="s">
        <v>93</v>
      </c>
      <c r="C96" s="36">
        <v>906</v>
      </c>
      <c r="D96" s="21" t="s">
        <v>30</v>
      </c>
      <c r="E96" s="13" t="s">
        <v>64</v>
      </c>
      <c r="F96" s="13" t="s">
        <v>18</v>
      </c>
      <c r="G96" s="55">
        <v>1299842.68</v>
      </c>
      <c r="H96" s="46"/>
      <c r="I96" s="57">
        <v>1299842.68</v>
      </c>
    </row>
    <row r="97" spans="2:9" s="29" customFormat="1" ht="14.25" customHeight="1">
      <c r="B97" s="35" t="s">
        <v>126</v>
      </c>
      <c r="C97" s="36">
        <v>906</v>
      </c>
      <c r="D97" s="21" t="s">
        <v>30</v>
      </c>
      <c r="E97" s="13" t="s">
        <v>64</v>
      </c>
      <c r="F97" s="13" t="s">
        <v>127</v>
      </c>
      <c r="G97" s="58">
        <v>229254.12</v>
      </c>
      <c r="H97" s="46"/>
      <c r="I97" s="57">
        <v>84094.81</v>
      </c>
    </row>
    <row r="98" spans="2:9" s="29" customFormat="1" ht="14.25" customHeight="1">
      <c r="B98" s="15" t="s">
        <v>179</v>
      </c>
      <c r="C98" s="36">
        <v>906</v>
      </c>
      <c r="D98" s="21" t="s">
        <v>30</v>
      </c>
      <c r="E98" s="13" t="s">
        <v>178</v>
      </c>
      <c r="F98" s="13"/>
      <c r="G98" s="58">
        <f>G99</f>
        <v>75607.69</v>
      </c>
      <c r="H98" s="46"/>
      <c r="I98" s="57">
        <f>I99</f>
        <v>75607.69</v>
      </c>
    </row>
    <row r="99" spans="2:9" s="29" customFormat="1" ht="14.25" customHeight="1">
      <c r="B99" s="15" t="s">
        <v>93</v>
      </c>
      <c r="C99" s="36">
        <v>906</v>
      </c>
      <c r="D99" s="21" t="s">
        <v>30</v>
      </c>
      <c r="E99" s="13" t="s">
        <v>178</v>
      </c>
      <c r="F99" s="13" t="s">
        <v>18</v>
      </c>
      <c r="G99" s="58">
        <v>75607.69</v>
      </c>
      <c r="H99" s="46"/>
      <c r="I99" s="57">
        <v>75607.69</v>
      </c>
    </row>
    <row r="100" spans="2:9" s="29" customFormat="1" ht="44.25" customHeight="1">
      <c r="B100" s="15" t="s">
        <v>180</v>
      </c>
      <c r="C100" s="36">
        <v>906</v>
      </c>
      <c r="D100" s="21" t="s">
        <v>30</v>
      </c>
      <c r="E100" s="13" t="s">
        <v>182</v>
      </c>
      <c r="F100" s="13"/>
      <c r="G100" s="58">
        <f>G101</f>
        <v>215382.73</v>
      </c>
      <c r="H100" s="46"/>
      <c r="I100" s="57">
        <f>I101</f>
        <v>215382.73</v>
      </c>
    </row>
    <row r="101" spans="2:9" s="29" customFormat="1" ht="14.25" customHeight="1">
      <c r="B101" s="15" t="s">
        <v>93</v>
      </c>
      <c r="C101" s="36">
        <v>906</v>
      </c>
      <c r="D101" s="21" t="s">
        <v>30</v>
      </c>
      <c r="E101" s="13" t="s">
        <v>182</v>
      </c>
      <c r="F101" s="13" t="s">
        <v>18</v>
      </c>
      <c r="G101" s="58">
        <v>215382.73</v>
      </c>
      <c r="H101" s="46"/>
      <c r="I101" s="57">
        <v>215382.73</v>
      </c>
    </row>
    <row r="102" spans="2:9" s="29" customFormat="1" ht="51.75" customHeight="1">
      <c r="B102" s="15" t="s">
        <v>181</v>
      </c>
      <c r="C102" s="36">
        <v>906</v>
      </c>
      <c r="D102" s="21" t="s">
        <v>30</v>
      </c>
      <c r="E102" s="13" t="s">
        <v>182</v>
      </c>
      <c r="F102" s="13"/>
      <c r="G102" s="58">
        <f>G103</f>
        <v>77000</v>
      </c>
      <c r="H102" s="46"/>
      <c r="I102" s="57">
        <f>I103</f>
        <v>77000</v>
      </c>
    </row>
    <row r="103" spans="2:9" s="29" customFormat="1" ht="14.25" customHeight="1">
      <c r="B103" s="15" t="s">
        <v>93</v>
      </c>
      <c r="C103" s="36">
        <v>906</v>
      </c>
      <c r="D103" s="21" t="s">
        <v>30</v>
      </c>
      <c r="E103" s="13" t="s">
        <v>182</v>
      </c>
      <c r="F103" s="13" t="s">
        <v>18</v>
      </c>
      <c r="G103" s="58">
        <v>77000</v>
      </c>
      <c r="H103" s="46"/>
      <c r="I103" s="57">
        <v>77000</v>
      </c>
    </row>
    <row r="104" spans="2:9" s="29" customFormat="1" ht="32.25" customHeight="1">
      <c r="B104" s="23" t="s">
        <v>96</v>
      </c>
      <c r="C104" s="36">
        <v>906</v>
      </c>
      <c r="D104" s="21" t="s">
        <v>30</v>
      </c>
      <c r="E104" s="20" t="s">
        <v>95</v>
      </c>
      <c r="F104" s="13"/>
      <c r="G104" s="41">
        <f>G105</f>
        <v>1066819.9</v>
      </c>
      <c r="H104" s="41" t="e">
        <f>H105+#REF!+#REF!</f>
        <v>#REF!</v>
      </c>
      <c r="I104" s="43">
        <f>I105</f>
        <v>1066819.9</v>
      </c>
    </row>
    <row r="105" spans="2:9" s="29" customFormat="1" ht="14.25" customHeight="1">
      <c r="B105" s="15" t="s">
        <v>93</v>
      </c>
      <c r="C105" s="36">
        <v>906</v>
      </c>
      <c r="D105" s="21" t="s">
        <v>30</v>
      </c>
      <c r="E105" s="13" t="s">
        <v>95</v>
      </c>
      <c r="F105" s="13" t="s">
        <v>18</v>
      </c>
      <c r="G105" s="41">
        <v>1066819.9</v>
      </c>
      <c r="H105" s="46"/>
      <c r="I105" s="43">
        <v>1066819.9</v>
      </c>
    </row>
    <row r="106" spans="2:9" s="29" customFormat="1" ht="54" customHeight="1">
      <c r="B106" s="76" t="s">
        <v>183</v>
      </c>
      <c r="C106" s="36">
        <v>906</v>
      </c>
      <c r="D106" s="21" t="s">
        <v>30</v>
      </c>
      <c r="E106" s="13" t="s">
        <v>184</v>
      </c>
      <c r="F106" s="13"/>
      <c r="G106" s="41">
        <f>G107</f>
        <v>9500000</v>
      </c>
      <c r="H106" s="46"/>
      <c r="I106" s="43">
        <f>I107</f>
        <v>9500000</v>
      </c>
    </row>
    <row r="107" spans="2:9" s="29" customFormat="1" ht="54" customHeight="1">
      <c r="B107" s="76" t="s">
        <v>154</v>
      </c>
      <c r="C107" s="36">
        <v>906</v>
      </c>
      <c r="D107" s="21" t="s">
        <v>30</v>
      </c>
      <c r="E107" s="13" t="s">
        <v>184</v>
      </c>
      <c r="F107" s="13" t="s">
        <v>94</v>
      </c>
      <c r="G107" s="41">
        <v>9500000</v>
      </c>
      <c r="H107" s="46"/>
      <c r="I107" s="43">
        <v>9500000</v>
      </c>
    </row>
    <row r="108" spans="2:9" s="29" customFormat="1" ht="45.75" customHeight="1">
      <c r="B108" s="35" t="s">
        <v>131</v>
      </c>
      <c r="C108" s="36">
        <v>906</v>
      </c>
      <c r="D108" s="21" t="s">
        <v>30</v>
      </c>
      <c r="E108" s="20" t="s">
        <v>120</v>
      </c>
      <c r="F108" s="13"/>
      <c r="G108" s="41">
        <f>G109</f>
        <v>7620.16</v>
      </c>
      <c r="H108" s="46"/>
      <c r="I108" s="43">
        <f>I109</f>
        <v>7620.16</v>
      </c>
    </row>
    <row r="109" spans="2:9" s="29" customFormat="1" ht="80.25" customHeight="1">
      <c r="B109" s="35" t="s">
        <v>132</v>
      </c>
      <c r="C109" s="36">
        <v>906</v>
      </c>
      <c r="D109" s="21" t="s">
        <v>30</v>
      </c>
      <c r="E109" s="13" t="s">
        <v>120</v>
      </c>
      <c r="F109" s="13" t="s">
        <v>94</v>
      </c>
      <c r="G109" s="41">
        <v>7620.16</v>
      </c>
      <c r="H109" s="46"/>
      <c r="I109" s="43">
        <v>7620.16</v>
      </c>
    </row>
    <row r="110" spans="2:9" s="29" customFormat="1" ht="56.25" customHeight="1">
      <c r="B110" s="35" t="s">
        <v>185</v>
      </c>
      <c r="C110" s="36">
        <v>906</v>
      </c>
      <c r="D110" s="21" t="s">
        <v>30</v>
      </c>
      <c r="E110" s="77" t="s">
        <v>186</v>
      </c>
      <c r="F110" s="13"/>
      <c r="G110" s="41">
        <f>G111</f>
        <v>433495.44</v>
      </c>
      <c r="H110" s="46"/>
      <c r="I110" s="43">
        <f>I111</f>
        <v>433495.44</v>
      </c>
    </row>
    <row r="111" spans="2:9" s="29" customFormat="1" ht="56.25" customHeight="1">
      <c r="B111" s="35" t="s">
        <v>154</v>
      </c>
      <c r="C111" s="36">
        <v>906</v>
      </c>
      <c r="D111" s="21" t="s">
        <v>30</v>
      </c>
      <c r="E111" s="77" t="s">
        <v>186</v>
      </c>
      <c r="F111" s="13" t="s">
        <v>94</v>
      </c>
      <c r="G111" s="41">
        <v>433495.44</v>
      </c>
      <c r="H111" s="46"/>
      <c r="I111" s="43">
        <v>433495.44</v>
      </c>
    </row>
    <row r="112" spans="2:9" s="29" customFormat="1" ht="56.25" customHeight="1">
      <c r="B112" s="78" t="s">
        <v>187</v>
      </c>
      <c r="C112" s="36">
        <v>906</v>
      </c>
      <c r="D112" s="21" t="s">
        <v>30</v>
      </c>
      <c r="E112" s="79">
        <v>1918541290</v>
      </c>
      <c r="F112" s="13"/>
      <c r="G112" s="41">
        <f>G113</f>
        <v>35000</v>
      </c>
      <c r="H112" s="46"/>
      <c r="I112" s="43">
        <f>I113</f>
        <v>35000</v>
      </c>
    </row>
    <row r="113" spans="2:9" s="29" customFormat="1" ht="56.25" customHeight="1">
      <c r="B113" s="78" t="s">
        <v>188</v>
      </c>
      <c r="C113" s="36">
        <v>906</v>
      </c>
      <c r="D113" s="21" t="s">
        <v>30</v>
      </c>
      <c r="E113" s="80">
        <v>1918541290</v>
      </c>
      <c r="F113" s="13" t="s">
        <v>52</v>
      </c>
      <c r="G113" s="41">
        <v>35000</v>
      </c>
      <c r="H113" s="46"/>
      <c r="I113" s="43">
        <v>35000</v>
      </c>
    </row>
    <row r="114" spans="2:9" ht="12.75">
      <c r="B114" s="14" t="s">
        <v>10</v>
      </c>
      <c r="C114" s="34">
        <v>906</v>
      </c>
      <c r="D114" s="18" t="s">
        <v>6</v>
      </c>
      <c r="E114" s="20"/>
      <c r="F114" s="20"/>
      <c r="G114" s="40">
        <f>G115+G117+G124+G126+G128+G130+G133+G136+G138+G140+G142+G144</f>
        <v>10259344.419999998</v>
      </c>
      <c r="H114" s="40" t="e">
        <f>#REF!+H117+H130</f>
        <v>#REF!</v>
      </c>
      <c r="I114" s="51">
        <f>I115+I117+I124+I126+I128+I130+I133+I136+I138+I140+I142+I144</f>
        <v>10145142.269999998</v>
      </c>
    </row>
    <row r="115" spans="2:9" ht="106.5" customHeight="1">
      <c r="B115" s="68" t="s">
        <v>176</v>
      </c>
      <c r="C115" s="36">
        <v>906</v>
      </c>
      <c r="D115" s="21" t="s">
        <v>6</v>
      </c>
      <c r="E115" s="13" t="s">
        <v>189</v>
      </c>
      <c r="F115" s="13"/>
      <c r="G115" s="41">
        <f>G116</f>
        <v>762495.6</v>
      </c>
      <c r="H115" s="41"/>
      <c r="I115" s="43">
        <f>I116</f>
        <v>762495.6</v>
      </c>
    </row>
    <row r="116" spans="2:9" ht="12.75">
      <c r="B116" s="15" t="s">
        <v>93</v>
      </c>
      <c r="C116" s="36">
        <v>906</v>
      </c>
      <c r="D116" s="21" t="s">
        <v>6</v>
      </c>
      <c r="E116" s="13" t="s">
        <v>189</v>
      </c>
      <c r="F116" s="13" t="s">
        <v>18</v>
      </c>
      <c r="G116" s="41">
        <v>762495.6</v>
      </c>
      <c r="H116" s="41"/>
      <c r="I116" s="43">
        <v>762495.6</v>
      </c>
    </row>
    <row r="117" spans="2:9" s="29" customFormat="1" ht="12.75">
      <c r="B117" s="15" t="s">
        <v>48</v>
      </c>
      <c r="C117" s="36">
        <v>906</v>
      </c>
      <c r="D117" s="21" t="s">
        <v>6</v>
      </c>
      <c r="E117" s="20" t="s">
        <v>65</v>
      </c>
      <c r="F117" s="13"/>
      <c r="G117" s="41">
        <f>G118+G123</f>
        <v>1455430.47</v>
      </c>
      <c r="H117" s="41">
        <f>H118</f>
        <v>0</v>
      </c>
      <c r="I117" s="43">
        <f>I118+I123</f>
        <v>1341228.3199999998</v>
      </c>
    </row>
    <row r="118" spans="2:9" s="29" customFormat="1" ht="15" customHeight="1">
      <c r="B118" s="15" t="s">
        <v>93</v>
      </c>
      <c r="C118" s="36">
        <v>906</v>
      </c>
      <c r="D118" s="21" t="s">
        <v>6</v>
      </c>
      <c r="E118" s="13" t="s">
        <v>65</v>
      </c>
      <c r="F118" s="13" t="s">
        <v>18</v>
      </c>
      <c r="G118" s="41">
        <v>315640.5</v>
      </c>
      <c r="H118" s="46"/>
      <c r="I118" s="43">
        <v>315640.5</v>
      </c>
    </row>
    <row r="119" spans="2:9" s="29" customFormat="1" ht="1.5" customHeight="1" hidden="1">
      <c r="B119" s="15"/>
      <c r="C119" s="36">
        <v>906</v>
      </c>
      <c r="D119" s="21"/>
      <c r="E119" s="13"/>
      <c r="F119" s="13"/>
      <c r="G119" s="41"/>
      <c r="H119" s="46"/>
      <c r="I119" s="43"/>
    </row>
    <row r="120" spans="2:9" s="29" customFormat="1" ht="12.75" hidden="1">
      <c r="B120" s="15"/>
      <c r="C120" s="36">
        <v>906</v>
      </c>
      <c r="D120" s="21"/>
      <c r="E120" s="13"/>
      <c r="F120" s="13"/>
      <c r="G120" s="41"/>
      <c r="H120" s="46"/>
      <c r="I120" s="43"/>
    </row>
    <row r="121" spans="2:9" s="29" customFormat="1" ht="12.75" hidden="1">
      <c r="B121" s="15"/>
      <c r="C121" s="36">
        <v>906</v>
      </c>
      <c r="D121" s="21"/>
      <c r="E121" s="13"/>
      <c r="F121" s="13"/>
      <c r="G121" s="41"/>
      <c r="H121" s="46"/>
      <c r="I121" s="43"/>
    </row>
    <row r="122" spans="2:9" s="29" customFormat="1" ht="12.75" hidden="1">
      <c r="B122" s="15"/>
      <c r="C122" s="36">
        <v>906</v>
      </c>
      <c r="D122" s="21"/>
      <c r="E122" s="13"/>
      <c r="F122" s="13"/>
      <c r="G122" s="41"/>
      <c r="H122" s="46"/>
      <c r="I122" s="43"/>
    </row>
    <row r="123" spans="2:9" s="29" customFormat="1" ht="12.75">
      <c r="B123" s="35" t="s">
        <v>126</v>
      </c>
      <c r="C123" s="36">
        <v>906</v>
      </c>
      <c r="D123" s="21" t="s">
        <v>6</v>
      </c>
      <c r="E123" s="13" t="s">
        <v>65</v>
      </c>
      <c r="F123" s="13" t="s">
        <v>127</v>
      </c>
      <c r="G123" s="41">
        <v>1139789.97</v>
      </c>
      <c r="H123" s="46"/>
      <c r="I123" s="43">
        <v>1025587.82</v>
      </c>
    </row>
    <row r="124" spans="2:9" s="29" customFormat="1" ht="33.75" customHeight="1">
      <c r="B124" s="15" t="s">
        <v>190</v>
      </c>
      <c r="C124" s="36">
        <v>906</v>
      </c>
      <c r="D124" s="21" t="s">
        <v>6</v>
      </c>
      <c r="E124" s="13" t="s">
        <v>191</v>
      </c>
      <c r="F124" s="13"/>
      <c r="G124" s="41">
        <f>G125</f>
        <v>5000</v>
      </c>
      <c r="H124" s="46"/>
      <c r="I124" s="43">
        <f>I125</f>
        <v>5000</v>
      </c>
    </row>
    <row r="125" spans="2:9" s="29" customFormat="1" ht="33.75" customHeight="1">
      <c r="B125" s="15" t="s">
        <v>93</v>
      </c>
      <c r="C125" s="36">
        <v>906</v>
      </c>
      <c r="D125" s="21" t="s">
        <v>6</v>
      </c>
      <c r="E125" s="13" t="s">
        <v>191</v>
      </c>
      <c r="F125" s="13" t="s">
        <v>18</v>
      </c>
      <c r="G125" s="41">
        <v>5000</v>
      </c>
      <c r="H125" s="46"/>
      <c r="I125" s="43">
        <v>5000</v>
      </c>
    </row>
    <row r="126" spans="2:9" s="29" customFormat="1" ht="33.75" customHeight="1">
      <c r="B126" s="15" t="s">
        <v>192</v>
      </c>
      <c r="C126" s="36">
        <v>906</v>
      </c>
      <c r="D126" s="21" t="s">
        <v>6</v>
      </c>
      <c r="E126" s="20" t="s">
        <v>194</v>
      </c>
      <c r="F126" s="13"/>
      <c r="G126" s="41">
        <f>G127</f>
        <v>262178.86</v>
      </c>
      <c r="H126" s="46"/>
      <c r="I126" s="43">
        <f>I127</f>
        <v>262178.86</v>
      </c>
    </row>
    <row r="127" spans="2:9" s="29" customFormat="1" ht="33.75" customHeight="1">
      <c r="B127" s="15" t="s">
        <v>93</v>
      </c>
      <c r="C127" s="36">
        <v>906</v>
      </c>
      <c r="D127" s="21" t="s">
        <v>6</v>
      </c>
      <c r="E127" s="13" t="s">
        <v>194</v>
      </c>
      <c r="F127" s="13" t="s">
        <v>18</v>
      </c>
      <c r="G127" s="58">
        <v>262178.86</v>
      </c>
      <c r="H127" s="46"/>
      <c r="I127" s="58">
        <v>262178.86</v>
      </c>
    </row>
    <row r="128" spans="2:9" s="29" customFormat="1" ht="49.5" customHeight="1">
      <c r="B128" s="15" t="s">
        <v>193</v>
      </c>
      <c r="C128" s="36">
        <v>906</v>
      </c>
      <c r="D128" s="21" t="s">
        <v>6</v>
      </c>
      <c r="E128" s="13" t="s">
        <v>194</v>
      </c>
      <c r="F128" s="13"/>
      <c r="G128" s="41">
        <f>G129</f>
        <v>177000</v>
      </c>
      <c r="H128" s="46"/>
      <c r="I128" s="43">
        <f>I129</f>
        <v>177000</v>
      </c>
    </row>
    <row r="129" spans="2:9" s="29" customFormat="1" ht="33.75" customHeight="1">
      <c r="B129" s="15" t="s">
        <v>93</v>
      </c>
      <c r="C129" s="36">
        <v>906</v>
      </c>
      <c r="D129" s="21" t="s">
        <v>6</v>
      </c>
      <c r="E129" s="13" t="s">
        <v>194</v>
      </c>
      <c r="F129" s="13" t="s">
        <v>18</v>
      </c>
      <c r="G129" s="41">
        <v>177000</v>
      </c>
      <c r="H129" s="46"/>
      <c r="I129" s="43">
        <v>177000</v>
      </c>
    </row>
    <row r="130" spans="2:9" s="29" customFormat="1" ht="14.25" customHeight="1">
      <c r="B130" s="15" t="s">
        <v>68</v>
      </c>
      <c r="C130" s="36">
        <v>906</v>
      </c>
      <c r="D130" s="21" t="s">
        <v>6</v>
      </c>
      <c r="E130" s="20" t="s">
        <v>66</v>
      </c>
      <c r="F130" s="13"/>
      <c r="G130" s="41">
        <f>G131+G132</f>
        <v>1263230.7</v>
      </c>
      <c r="H130" s="41">
        <f>H131+H132+H140</f>
        <v>0</v>
      </c>
      <c r="I130" s="43">
        <f>I131+I132</f>
        <v>1263230.7</v>
      </c>
    </row>
    <row r="131" spans="2:9" s="29" customFormat="1" ht="13.5" customHeight="1">
      <c r="B131" s="15" t="s">
        <v>93</v>
      </c>
      <c r="C131" s="36">
        <v>906</v>
      </c>
      <c r="D131" s="21" t="s">
        <v>6</v>
      </c>
      <c r="E131" s="13" t="s">
        <v>66</v>
      </c>
      <c r="F131" s="13" t="s">
        <v>18</v>
      </c>
      <c r="G131" s="41">
        <v>1257697.7</v>
      </c>
      <c r="H131" s="46"/>
      <c r="I131" s="43">
        <v>1257697.7</v>
      </c>
    </row>
    <row r="132" spans="2:9" s="29" customFormat="1" ht="14.25" customHeight="1">
      <c r="B132" s="22" t="s">
        <v>53</v>
      </c>
      <c r="C132" s="36">
        <v>906</v>
      </c>
      <c r="D132" s="21" t="s">
        <v>6</v>
      </c>
      <c r="E132" s="13" t="s">
        <v>66</v>
      </c>
      <c r="F132" s="13" t="s">
        <v>22</v>
      </c>
      <c r="G132" s="41">
        <v>5533</v>
      </c>
      <c r="H132" s="46"/>
      <c r="I132" s="43">
        <v>5533</v>
      </c>
    </row>
    <row r="133" spans="2:9" s="29" customFormat="1" ht="33" customHeight="1">
      <c r="B133" s="69" t="s">
        <v>135</v>
      </c>
      <c r="C133" s="36">
        <v>906</v>
      </c>
      <c r="D133" s="21" t="s">
        <v>6</v>
      </c>
      <c r="E133" s="20" t="s">
        <v>136</v>
      </c>
      <c r="F133" s="13"/>
      <c r="G133" s="41">
        <f>G134+G135</f>
        <v>491470.38</v>
      </c>
      <c r="H133" s="46"/>
      <c r="I133" s="43">
        <f>I134+I135</f>
        <v>491470.38</v>
      </c>
    </row>
    <row r="134" spans="2:9" s="29" customFormat="1" ht="26.25" customHeight="1">
      <c r="B134" s="73" t="s">
        <v>89</v>
      </c>
      <c r="C134" s="36">
        <v>906</v>
      </c>
      <c r="D134" s="21" t="s">
        <v>6</v>
      </c>
      <c r="E134" s="13" t="s">
        <v>136</v>
      </c>
      <c r="F134" s="13" t="s">
        <v>18</v>
      </c>
      <c r="G134" s="41">
        <v>461284.38</v>
      </c>
      <c r="H134" s="46"/>
      <c r="I134" s="43">
        <v>461284.38</v>
      </c>
    </row>
    <row r="135" spans="2:9" s="29" customFormat="1" ht="32.25" customHeight="1">
      <c r="B135" s="23" t="s">
        <v>159</v>
      </c>
      <c r="C135" s="36">
        <v>906</v>
      </c>
      <c r="D135" s="21" t="s">
        <v>6</v>
      </c>
      <c r="E135" s="13" t="s">
        <v>136</v>
      </c>
      <c r="F135" s="13" t="s">
        <v>52</v>
      </c>
      <c r="G135" s="41">
        <v>30186</v>
      </c>
      <c r="H135" s="46"/>
      <c r="I135" s="43">
        <v>30186</v>
      </c>
    </row>
    <row r="136" spans="2:9" s="29" customFormat="1" ht="53.25" customHeight="1">
      <c r="B136" s="15" t="s">
        <v>195</v>
      </c>
      <c r="C136" s="36">
        <v>906</v>
      </c>
      <c r="D136" s="21" t="s">
        <v>6</v>
      </c>
      <c r="E136" s="20" t="s">
        <v>196</v>
      </c>
      <c r="F136" s="13"/>
      <c r="G136" s="41">
        <f>G137</f>
        <v>3912</v>
      </c>
      <c r="H136" s="46"/>
      <c r="I136" s="43">
        <f>I137</f>
        <v>3912</v>
      </c>
    </row>
    <row r="137" spans="2:9" s="29" customFormat="1" ht="32.25" customHeight="1">
      <c r="B137" s="73" t="s">
        <v>89</v>
      </c>
      <c r="C137" s="36">
        <v>906</v>
      </c>
      <c r="D137" s="21" t="s">
        <v>6</v>
      </c>
      <c r="E137" s="13" t="s">
        <v>196</v>
      </c>
      <c r="F137" s="13" t="s">
        <v>18</v>
      </c>
      <c r="G137" s="41">
        <v>3912</v>
      </c>
      <c r="H137" s="46"/>
      <c r="I137" s="43">
        <v>3912</v>
      </c>
    </row>
    <row r="138" spans="2:9" s="29" customFormat="1" ht="32.25" customHeight="1">
      <c r="B138" s="15" t="s">
        <v>160</v>
      </c>
      <c r="C138" s="36">
        <v>906</v>
      </c>
      <c r="D138" s="21" t="s">
        <v>6</v>
      </c>
      <c r="E138" s="13" t="s">
        <v>197</v>
      </c>
      <c r="F138" s="13"/>
      <c r="G138" s="41">
        <f>G139</f>
        <v>2598.89</v>
      </c>
      <c r="H138" s="46"/>
      <c r="I138" s="43">
        <f>I139</f>
        <v>2598.89</v>
      </c>
    </row>
    <row r="139" spans="2:9" s="29" customFormat="1" ht="32.25" customHeight="1">
      <c r="B139" s="73" t="s">
        <v>89</v>
      </c>
      <c r="C139" s="36">
        <v>906</v>
      </c>
      <c r="D139" s="21" t="s">
        <v>6</v>
      </c>
      <c r="E139" s="13" t="s">
        <v>197</v>
      </c>
      <c r="F139" s="13" t="s">
        <v>18</v>
      </c>
      <c r="G139" s="41">
        <v>2598.89</v>
      </c>
      <c r="H139" s="46"/>
      <c r="I139" s="43">
        <v>2598.89</v>
      </c>
    </row>
    <row r="140" spans="2:9" s="29" customFormat="1" ht="51" customHeight="1">
      <c r="B140" s="15" t="s">
        <v>156</v>
      </c>
      <c r="C140" s="36">
        <v>906</v>
      </c>
      <c r="D140" s="21" t="s">
        <v>6</v>
      </c>
      <c r="E140" s="13" t="s">
        <v>155</v>
      </c>
      <c r="F140" s="13"/>
      <c r="G140" s="41">
        <f>G141</f>
        <v>5377899.38</v>
      </c>
      <c r="H140" s="46"/>
      <c r="I140" s="43">
        <f>I141</f>
        <v>5377899.38</v>
      </c>
    </row>
    <row r="141" spans="2:9" s="29" customFormat="1" ht="27" customHeight="1">
      <c r="B141" s="73" t="s">
        <v>89</v>
      </c>
      <c r="C141" s="36">
        <v>906</v>
      </c>
      <c r="D141" s="21" t="s">
        <v>6</v>
      </c>
      <c r="E141" s="13" t="s">
        <v>155</v>
      </c>
      <c r="F141" s="13" t="s">
        <v>18</v>
      </c>
      <c r="G141" s="41">
        <v>5377899.38</v>
      </c>
      <c r="H141" s="46"/>
      <c r="I141" s="43">
        <v>5377899.38</v>
      </c>
    </row>
    <row r="142" spans="2:9" s="29" customFormat="1" ht="54" customHeight="1">
      <c r="B142" s="15" t="s">
        <v>157</v>
      </c>
      <c r="C142" s="36">
        <v>906</v>
      </c>
      <c r="D142" s="21" t="s">
        <v>6</v>
      </c>
      <c r="E142" s="13" t="s">
        <v>155</v>
      </c>
      <c r="F142" s="13"/>
      <c r="G142" s="41">
        <f>G143</f>
        <v>166326.77</v>
      </c>
      <c r="H142" s="46"/>
      <c r="I142" s="43">
        <f>I143</f>
        <v>166326.77</v>
      </c>
    </row>
    <row r="143" spans="2:9" s="29" customFormat="1" ht="24.75" customHeight="1">
      <c r="B143" s="73" t="s">
        <v>89</v>
      </c>
      <c r="C143" s="36">
        <v>906</v>
      </c>
      <c r="D143" s="21" t="s">
        <v>6</v>
      </c>
      <c r="E143" s="13" t="s">
        <v>155</v>
      </c>
      <c r="F143" s="13" t="s">
        <v>18</v>
      </c>
      <c r="G143" s="55">
        <v>166326.77</v>
      </c>
      <c r="H143" s="46"/>
      <c r="I143" s="57">
        <v>166326.77</v>
      </c>
    </row>
    <row r="144" spans="2:9" s="29" customFormat="1" ht="51.75" customHeight="1">
      <c r="B144" s="35" t="s">
        <v>158</v>
      </c>
      <c r="C144" s="36">
        <v>906</v>
      </c>
      <c r="D144" s="21" t="s">
        <v>6</v>
      </c>
      <c r="E144" s="13" t="s">
        <v>155</v>
      </c>
      <c r="F144" s="13"/>
      <c r="G144" s="41">
        <f>G145</f>
        <v>291801.37</v>
      </c>
      <c r="H144" s="46"/>
      <c r="I144" s="43">
        <f>I145</f>
        <v>291801.37</v>
      </c>
    </row>
    <row r="145" spans="2:9" s="29" customFormat="1" ht="20.25" customHeight="1">
      <c r="B145" s="74" t="s">
        <v>89</v>
      </c>
      <c r="C145" s="36">
        <v>906</v>
      </c>
      <c r="D145" s="21" t="s">
        <v>6</v>
      </c>
      <c r="E145" s="13" t="s">
        <v>155</v>
      </c>
      <c r="F145" s="13" t="s">
        <v>18</v>
      </c>
      <c r="G145" s="54">
        <v>291801.37</v>
      </c>
      <c r="H145" s="46"/>
      <c r="I145" s="56">
        <v>291801.37</v>
      </c>
    </row>
    <row r="146" spans="2:9" s="29" customFormat="1" ht="13.5" customHeight="1">
      <c r="B146" s="14" t="s">
        <v>14</v>
      </c>
      <c r="C146" s="34">
        <v>906</v>
      </c>
      <c r="D146" s="18" t="s">
        <v>42</v>
      </c>
      <c r="E146" s="20"/>
      <c r="F146" s="20"/>
      <c r="G146" s="40">
        <f>G148+G155</f>
        <v>7348876</v>
      </c>
      <c r="H146" s="40" t="e">
        <f>H148+H155</f>
        <v>#REF!</v>
      </c>
      <c r="I146" s="51">
        <f>I148+I155</f>
        <v>4405474</v>
      </c>
    </row>
    <row r="147" spans="2:9" ht="12.75" hidden="1">
      <c r="B147" s="14"/>
      <c r="C147" s="34">
        <v>906</v>
      </c>
      <c r="D147" s="18"/>
      <c r="E147" s="20"/>
      <c r="F147" s="20"/>
      <c r="G147" s="40"/>
      <c r="H147" s="45"/>
      <c r="I147" s="42"/>
    </row>
    <row r="148" spans="2:9" ht="14.25" customHeight="1">
      <c r="B148" s="14" t="s">
        <v>54</v>
      </c>
      <c r="C148" s="34">
        <v>906</v>
      </c>
      <c r="D148" s="18" t="s">
        <v>7</v>
      </c>
      <c r="E148" s="20"/>
      <c r="F148" s="20"/>
      <c r="G148" s="40">
        <f>G151+G153+G149</f>
        <v>320000</v>
      </c>
      <c r="H148" s="40" t="e">
        <f>H151+H153</f>
        <v>#REF!</v>
      </c>
      <c r="I148" s="51">
        <f>I151+I153+I149</f>
        <v>320000</v>
      </c>
    </row>
    <row r="149" spans="2:9" ht="43.5" customHeight="1">
      <c r="B149" s="15" t="s">
        <v>133</v>
      </c>
      <c r="C149" s="36">
        <v>906</v>
      </c>
      <c r="D149" s="21" t="s">
        <v>7</v>
      </c>
      <c r="E149" s="13" t="s">
        <v>134</v>
      </c>
      <c r="F149" s="13"/>
      <c r="G149" s="41">
        <f>G150</f>
        <v>30000</v>
      </c>
      <c r="H149" s="41"/>
      <c r="I149" s="43">
        <f>I150</f>
        <v>30000</v>
      </c>
    </row>
    <row r="150" spans="2:9" ht="48.75" customHeight="1">
      <c r="B150" s="15" t="s">
        <v>161</v>
      </c>
      <c r="C150" s="36">
        <v>906</v>
      </c>
      <c r="D150" s="21" t="s">
        <v>7</v>
      </c>
      <c r="E150" s="13" t="s">
        <v>134</v>
      </c>
      <c r="F150" s="13" t="s">
        <v>198</v>
      </c>
      <c r="G150" s="41">
        <v>30000</v>
      </c>
      <c r="H150" s="41"/>
      <c r="I150" s="43">
        <v>30000</v>
      </c>
    </row>
    <row r="151" spans="2:9" ht="81.75" customHeight="1">
      <c r="B151" s="15" t="s">
        <v>121</v>
      </c>
      <c r="C151" s="36">
        <v>906</v>
      </c>
      <c r="D151" s="21" t="s">
        <v>7</v>
      </c>
      <c r="E151" s="77" t="s">
        <v>199</v>
      </c>
      <c r="F151" s="13"/>
      <c r="G151" s="41">
        <f>G152</f>
        <v>145000</v>
      </c>
      <c r="H151" s="41" t="e">
        <f>H152+#REF!</f>
        <v>#REF!</v>
      </c>
      <c r="I151" s="43">
        <f>I152</f>
        <v>145000</v>
      </c>
    </row>
    <row r="152" spans="2:9" ht="34.5" customHeight="1">
      <c r="B152" s="15" t="s">
        <v>161</v>
      </c>
      <c r="C152" s="36">
        <v>906</v>
      </c>
      <c r="D152" s="21" t="s">
        <v>7</v>
      </c>
      <c r="E152" s="77" t="s">
        <v>199</v>
      </c>
      <c r="F152" s="13" t="s">
        <v>198</v>
      </c>
      <c r="G152" s="41">
        <v>145000</v>
      </c>
      <c r="H152" s="45"/>
      <c r="I152" s="42">
        <v>145000</v>
      </c>
    </row>
    <row r="153" spans="2:9" ht="36" customHeight="1">
      <c r="B153" s="15" t="s">
        <v>86</v>
      </c>
      <c r="C153" s="36">
        <v>906</v>
      </c>
      <c r="D153" s="21" t="s">
        <v>7</v>
      </c>
      <c r="E153" s="20" t="s">
        <v>97</v>
      </c>
      <c r="F153" s="13"/>
      <c r="G153" s="41">
        <f>G154</f>
        <v>145000</v>
      </c>
      <c r="H153" s="41" t="e">
        <f>#REF!+H154</f>
        <v>#REF!</v>
      </c>
      <c r="I153" s="43">
        <f>I154</f>
        <v>145000</v>
      </c>
    </row>
    <row r="154" spans="2:9" ht="32.25" customHeight="1">
      <c r="B154" s="15" t="s">
        <v>161</v>
      </c>
      <c r="C154" s="36">
        <v>906</v>
      </c>
      <c r="D154" s="21" t="s">
        <v>7</v>
      </c>
      <c r="E154" s="13" t="s">
        <v>97</v>
      </c>
      <c r="F154" s="13" t="s">
        <v>198</v>
      </c>
      <c r="G154" s="41">
        <v>145000</v>
      </c>
      <c r="H154" s="45"/>
      <c r="I154" s="42">
        <v>145000</v>
      </c>
    </row>
    <row r="155" spans="2:9" s="29" customFormat="1" ht="15" customHeight="1">
      <c r="B155" s="14" t="s">
        <v>31</v>
      </c>
      <c r="C155" s="34">
        <v>906</v>
      </c>
      <c r="D155" s="18" t="s">
        <v>32</v>
      </c>
      <c r="E155" s="20"/>
      <c r="F155" s="20"/>
      <c r="G155" s="40">
        <f>G156+G158+G160+G162</f>
        <v>7028876</v>
      </c>
      <c r="H155" s="40" t="e">
        <f>H162+H156+#REF!</f>
        <v>#REF!</v>
      </c>
      <c r="I155" s="51">
        <f>I156+I158+I160+I162</f>
        <v>4085474</v>
      </c>
    </row>
    <row r="156" spans="2:9" s="29" customFormat="1" ht="52.5" customHeight="1">
      <c r="B156" s="15" t="s">
        <v>200</v>
      </c>
      <c r="C156" s="36">
        <v>906</v>
      </c>
      <c r="D156" s="21" t="s">
        <v>32</v>
      </c>
      <c r="E156" s="20" t="s">
        <v>202</v>
      </c>
      <c r="F156" s="13"/>
      <c r="G156" s="41">
        <f>G157</f>
        <v>3246474</v>
      </c>
      <c r="H156" s="41">
        <f>H157</f>
        <v>0</v>
      </c>
      <c r="I156" s="43">
        <f>I157</f>
        <v>3246474</v>
      </c>
    </row>
    <row r="157" spans="2:9" s="29" customFormat="1" ht="36.75" customHeight="1">
      <c r="B157" s="15" t="s">
        <v>201</v>
      </c>
      <c r="C157" s="36">
        <v>906</v>
      </c>
      <c r="D157" s="21" t="s">
        <v>32</v>
      </c>
      <c r="E157" s="20" t="s">
        <v>202</v>
      </c>
      <c r="F157" s="13" t="s">
        <v>203</v>
      </c>
      <c r="G157" s="41">
        <v>3246474</v>
      </c>
      <c r="H157" s="46"/>
      <c r="I157" s="43">
        <v>3246474</v>
      </c>
    </row>
    <row r="158" spans="2:9" s="29" customFormat="1" ht="66" customHeight="1">
      <c r="B158" s="15" t="s">
        <v>204</v>
      </c>
      <c r="C158" s="36">
        <v>906</v>
      </c>
      <c r="D158" s="21" t="s">
        <v>32</v>
      </c>
      <c r="E158" s="20" t="s">
        <v>137</v>
      </c>
      <c r="F158" s="13"/>
      <c r="G158" s="41">
        <f>G159</f>
        <v>729929.73</v>
      </c>
      <c r="H158" s="46"/>
      <c r="I158" s="43">
        <f>I159</f>
        <v>729929.73</v>
      </c>
    </row>
    <row r="159" spans="2:9" s="29" customFormat="1" ht="48" customHeight="1">
      <c r="B159" s="15" t="s">
        <v>99</v>
      </c>
      <c r="C159" s="36">
        <v>906</v>
      </c>
      <c r="D159" s="21" t="s">
        <v>32</v>
      </c>
      <c r="E159" s="20" t="s">
        <v>137</v>
      </c>
      <c r="F159" s="13" t="s">
        <v>98</v>
      </c>
      <c r="G159" s="81">
        <v>729929.73</v>
      </c>
      <c r="H159" s="46"/>
      <c r="I159" s="81">
        <v>729929.73</v>
      </c>
    </row>
    <row r="160" spans="2:9" s="29" customFormat="1" ht="69" customHeight="1">
      <c r="B160" s="15" t="s">
        <v>205</v>
      </c>
      <c r="C160" s="36">
        <v>906</v>
      </c>
      <c r="D160" s="21" t="s">
        <v>32</v>
      </c>
      <c r="E160" s="20" t="s">
        <v>137</v>
      </c>
      <c r="F160" s="13"/>
      <c r="G160" s="81">
        <f>G161</f>
        <v>109070.27</v>
      </c>
      <c r="H160" s="46"/>
      <c r="I160" s="81">
        <f>I161</f>
        <v>109070.27</v>
      </c>
    </row>
    <row r="161" spans="2:9" s="29" customFormat="1" ht="48" customHeight="1">
      <c r="B161" s="15" t="s">
        <v>99</v>
      </c>
      <c r="C161" s="36">
        <v>906</v>
      </c>
      <c r="D161" s="21" t="s">
        <v>32</v>
      </c>
      <c r="E161" s="20" t="s">
        <v>137</v>
      </c>
      <c r="F161" s="13" t="s">
        <v>98</v>
      </c>
      <c r="G161" s="81">
        <v>109070.27</v>
      </c>
      <c r="H161" s="46"/>
      <c r="I161" s="81">
        <v>109070.27</v>
      </c>
    </row>
    <row r="162" spans="2:9" s="29" customFormat="1" ht="41.25" customHeight="1">
      <c r="B162" s="15" t="s">
        <v>88</v>
      </c>
      <c r="C162" s="36">
        <v>906</v>
      </c>
      <c r="D162" s="21" t="s">
        <v>32</v>
      </c>
      <c r="E162" s="13" t="s">
        <v>206</v>
      </c>
      <c r="F162" s="13"/>
      <c r="G162" s="41">
        <f>G163</f>
        <v>2943402</v>
      </c>
      <c r="H162" s="41">
        <f>H163</f>
        <v>0</v>
      </c>
      <c r="I162" s="43">
        <f>I163</f>
        <v>0</v>
      </c>
    </row>
    <row r="163" spans="2:9" s="29" customFormat="1" ht="42" customHeight="1">
      <c r="B163" s="15" t="s">
        <v>99</v>
      </c>
      <c r="C163" s="36">
        <v>906</v>
      </c>
      <c r="D163" s="21" t="s">
        <v>32</v>
      </c>
      <c r="E163" s="13" t="s">
        <v>206</v>
      </c>
      <c r="F163" s="13" t="s">
        <v>98</v>
      </c>
      <c r="G163" s="58">
        <v>2943402</v>
      </c>
      <c r="H163" s="46"/>
      <c r="I163" s="43">
        <v>0</v>
      </c>
    </row>
    <row r="164" spans="2:9" s="29" customFormat="1" ht="14.25" customHeight="1">
      <c r="B164" s="14" t="s">
        <v>11</v>
      </c>
      <c r="C164" s="34">
        <v>906</v>
      </c>
      <c r="D164" s="18" t="s">
        <v>12</v>
      </c>
      <c r="E164" s="20"/>
      <c r="F164" s="20"/>
      <c r="G164" s="40">
        <f>G165</f>
        <v>1187336</v>
      </c>
      <c r="H164" s="40" t="e">
        <f>H165</f>
        <v>#REF!</v>
      </c>
      <c r="I164" s="51">
        <f>I165</f>
        <v>1187336</v>
      </c>
    </row>
    <row r="165" spans="2:9" ht="13.5" customHeight="1">
      <c r="B165" s="15" t="s">
        <v>49</v>
      </c>
      <c r="C165" s="36">
        <v>906</v>
      </c>
      <c r="D165" s="21" t="s">
        <v>13</v>
      </c>
      <c r="E165" s="20"/>
      <c r="F165" s="13"/>
      <c r="G165" s="41">
        <f>G166+G170</f>
        <v>1187336</v>
      </c>
      <c r="H165" s="41" t="e">
        <f>H166+H170</f>
        <v>#REF!</v>
      </c>
      <c r="I165" s="43">
        <f>I166+I170</f>
        <v>1187336</v>
      </c>
    </row>
    <row r="166" spans="2:9" ht="27" customHeight="1">
      <c r="B166" s="15" t="s">
        <v>76</v>
      </c>
      <c r="C166" s="36">
        <v>906</v>
      </c>
      <c r="D166" s="21" t="s">
        <v>13</v>
      </c>
      <c r="E166" s="13" t="s">
        <v>207</v>
      </c>
      <c r="F166" s="13"/>
      <c r="G166" s="41">
        <f>G167+G168+G169</f>
        <v>1107336</v>
      </c>
      <c r="H166" s="41">
        <f>H167+H168+H169</f>
        <v>0</v>
      </c>
      <c r="I166" s="43">
        <f>I167+I168+I169</f>
        <v>1107336</v>
      </c>
    </row>
    <row r="167" spans="2:9" ht="50.25" customHeight="1">
      <c r="B167" s="38" t="s">
        <v>125</v>
      </c>
      <c r="C167" s="36">
        <v>906</v>
      </c>
      <c r="D167" s="21" t="s">
        <v>13</v>
      </c>
      <c r="E167" s="13" t="s">
        <v>207</v>
      </c>
      <c r="F167" s="13" t="s">
        <v>19</v>
      </c>
      <c r="G167" s="58">
        <v>788723.24</v>
      </c>
      <c r="H167" s="45"/>
      <c r="I167" s="42">
        <v>788723.24</v>
      </c>
    </row>
    <row r="168" spans="2:9" ht="74.25" customHeight="1">
      <c r="B168" s="27" t="s">
        <v>124</v>
      </c>
      <c r="C168" s="36">
        <v>906</v>
      </c>
      <c r="D168" s="21" t="s">
        <v>13</v>
      </c>
      <c r="E168" s="13" t="s">
        <v>207</v>
      </c>
      <c r="F168" s="13" t="s">
        <v>72</v>
      </c>
      <c r="G168" s="58">
        <v>238194.76</v>
      </c>
      <c r="H168" s="45"/>
      <c r="I168" s="42">
        <v>238194.76</v>
      </c>
    </row>
    <row r="169" spans="2:9" ht="48" customHeight="1">
      <c r="B169" s="27" t="s">
        <v>123</v>
      </c>
      <c r="C169" s="36">
        <v>906</v>
      </c>
      <c r="D169" s="21" t="s">
        <v>13</v>
      </c>
      <c r="E169" s="13" t="s">
        <v>207</v>
      </c>
      <c r="F169" s="13" t="s">
        <v>18</v>
      </c>
      <c r="G169" s="81">
        <v>80418</v>
      </c>
      <c r="H169" s="45"/>
      <c r="I169" s="42">
        <v>80418</v>
      </c>
    </row>
    <row r="170" spans="2:9" ht="40.5" customHeight="1">
      <c r="B170" s="15" t="s">
        <v>75</v>
      </c>
      <c r="C170" s="36">
        <v>906</v>
      </c>
      <c r="D170" s="21" t="s">
        <v>13</v>
      </c>
      <c r="E170" s="13" t="s">
        <v>122</v>
      </c>
      <c r="F170" s="13"/>
      <c r="G170" s="41">
        <f>G171</f>
        <v>80000</v>
      </c>
      <c r="H170" s="41" t="e">
        <f>H171+#REF!</f>
        <v>#REF!</v>
      </c>
      <c r="I170" s="43">
        <f>I171</f>
        <v>80000</v>
      </c>
    </row>
    <row r="171" spans="2:9" ht="14.25" customHeight="1">
      <c r="B171" s="15" t="s">
        <v>93</v>
      </c>
      <c r="C171" s="36">
        <v>906</v>
      </c>
      <c r="D171" s="21" t="s">
        <v>13</v>
      </c>
      <c r="E171" s="13" t="s">
        <v>122</v>
      </c>
      <c r="F171" s="13" t="s">
        <v>18</v>
      </c>
      <c r="G171" s="41">
        <v>80000</v>
      </c>
      <c r="H171" s="45"/>
      <c r="I171" s="42">
        <v>80000</v>
      </c>
    </row>
    <row r="172" spans="2:9" s="29" customFormat="1" ht="14.25" customHeight="1">
      <c r="B172" s="14" t="s">
        <v>55</v>
      </c>
      <c r="C172" s="34">
        <v>906</v>
      </c>
      <c r="D172" s="18" t="s">
        <v>43</v>
      </c>
      <c r="E172" s="13"/>
      <c r="F172" s="13"/>
      <c r="G172" s="40">
        <f>G174</f>
        <v>11105558.14</v>
      </c>
      <c r="H172" s="40">
        <f>H174</f>
        <v>0</v>
      </c>
      <c r="I172" s="51">
        <f>I174</f>
        <v>11105558.14</v>
      </c>
    </row>
    <row r="173" spans="2:9" ht="33" customHeight="1">
      <c r="B173" s="15" t="s">
        <v>87</v>
      </c>
      <c r="C173" s="36">
        <v>906</v>
      </c>
      <c r="D173" s="21" t="s">
        <v>16</v>
      </c>
      <c r="E173" s="20" t="s">
        <v>67</v>
      </c>
      <c r="F173" s="13"/>
      <c r="G173" s="41">
        <f>G174</f>
        <v>11105558.14</v>
      </c>
      <c r="H173" s="41">
        <f>H174</f>
        <v>0</v>
      </c>
      <c r="I173" s="43">
        <f>I174</f>
        <v>11105558.14</v>
      </c>
    </row>
    <row r="174" spans="2:9" ht="14.25" customHeight="1">
      <c r="B174" s="15" t="s">
        <v>15</v>
      </c>
      <c r="C174" s="36">
        <v>906</v>
      </c>
      <c r="D174" s="21" t="s">
        <v>16</v>
      </c>
      <c r="E174" s="13" t="s">
        <v>67</v>
      </c>
      <c r="F174" s="13" t="s">
        <v>20</v>
      </c>
      <c r="G174" s="41">
        <v>11105558.14</v>
      </c>
      <c r="H174" s="45"/>
      <c r="I174" s="42">
        <v>11105558.14</v>
      </c>
    </row>
    <row r="175" spans="2:9" s="2" customFormat="1" ht="0.75" customHeight="1" hidden="1" thickBot="1">
      <c r="B175" s="15"/>
      <c r="C175" s="35"/>
      <c r="D175" s="21"/>
      <c r="E175" s="21"/>
      <c r="F175" s="21"/>
      <c r="G175" s="41"/>
      <c r="H175" s="47"/>
      <c r="I175" s="44"/>
    </row>
    <row r="176" spans="2:9" s="2" customFormat="1" ht="0.75" customHeight="1" hidden="1" thickBot="1">
      <c r="B176" s="15"/>
      <c r="C176" s="35"/>
      <c r="D176" s="21"/>
      <c r="E176" s="21"/>
      <c r="F176" s="21"/>
      <c r="G176" s="41"/>
      <c r="H176" s="47"/>
      <c r="I176" s="44"/>
    </row>
    <row r="177" spans="2:9" s="2" customFormat="1" ht="0.75" customHeight="1" hidden="1" thickBot="1">
      <c r="B177" s="15"/>
      <c r="C177" s="35"/>
      <c r="D177" s="21"/>
      <c r="E177" s="21"/>
      <c r="F177" s="21"/>
      <c r="G177" s="41"/>
      <c r="H177" s="47"/>
      <c r="I177" s="44"/>
    </row>
    <row r="178" spans="2:9" s="2" customFormat="1" ht="0.75" customHeight="1" hidden="1" thickBot="1">
      <c r="B178" s="15"/>
      <c r="C178" s="35"/>
      <c r="D178" s="21"/>
      <c r="E178" s="21"/>
      <c r="F178" s="21"/>
      <c r="G178" s="41"/>
      <c r="H178" s="47"/>
      <c r="I178" s="44"/>
    </row>
    <row r="179" spans="2:9" s="2" customFormat="1" ht="0.75" customHeight="1" hidden="1" thickBot="1">
      <c r="B179" s="15"/>
      <c r="C179" s="35"/>
      <c r="D179" s="21"/>
      <c r="E179" s="21"/>
      <c r="F179" s="21"/>
      <c r="G179" s="41"/>
      <c r="H179" s="47"/>
      <c r="I179" s="44"/>
    </row>
    <row r="180" spans="2:9" s="2" customFormat="1" ht="0.75" customHeight="1" hidden="1" thickBot="1">
      <c r="B180" s="15"/>
      <c r="C180" s="35"/>
      <c r="D180" s="21"/>
      <c r="E180" s="21"/>
      <c r="F180" s="21"/>
      <c r="G180" s="41"/>
      <c r="H180" s="47"/>
      <c r="I180" s="44"/>
    </row>
    <row r="181" spans="2:9" ht="13.5" thickBot="1">
      <c r="B181" s="24" t="s">
        <v>0</v>
      </c>
      <c r="C181" s="39"/>
      <c r="D181" s="25"/>
      <c r="E181" s="25"/>
      <c r="F181" s="25"/>
      <c r="G181" s="53">
        <f>G172+G146+G164+G78+G56+G13</f>
        <v>158748671.74999997</v>
      </c>
      <c r="H181" s="48" t="e">
        <f>H172+H146+H164+H78+H56+H13</f>
        <v>#REF!</v>
      </c>
      <c r="I181" s="52">
        <f>I172+I146+I164+I78+I56+I13</f>
        <v>155491371.70999998</v>
      </c>
    </row>
    <row r="182" spans="2:9" ht="15.75">
      <c r="B182" s="62"/>
      <c r="C182" s="10"/>
      <c r="D182" s="11"/>
      <c r="E182" s="11"/>
      <c r="F182" s="11"/>
      <c r="G182" s="12"/>
      <c r="H182" s="9"/>
      <c r="I182" s="63"/>
    </row>
    <row r="183" spans="2:9" ht="12.75">
      <c r="B183" s="64"/>
      <c r="C183" s="6"/>
      <c r="D183" s="7"/>
      <c r="E183" s="7"/>
      <c r="F183" s="7"/>
      <c r="G183" s="8"/>
      <c r="H183" s="9"/>
      <c r="I183" s="63"/>
    </row>
    <row r="184" spans="2:9" ht="15.75">
      <c r="B184" s="65"/>
      <c r="C184" s="60"/>
      <c r="D184" s="7"/>
      <c r="E184" s="90"/>
      <c r="F184" s="90"/>
      <c r="G184" s="91"/>
      <c r="H184" s="9"/>
      <c r="I184" s="63"/>
    </row>
    <row r="185" spans="2:9" ht="15.75">
      <c r="B185" s="65"/>
      <c r="C185" s="60"/>
      <c r="D185" s="7"/>
      <c r="E185" s="7"/>
      <c r="F185" s="7"/>
      <c r="G185" s="61"/>
      <c r="H185" s="9"/>
      <c r="I185" s="63"/>
    </row>
    <row r="186" spans="2:9" ht="16.5" thickBot="1">
      <c r="B186" s="88"/>
      <c r="C186" s="89"/>
      <c r="D186" s="89"/>
      <c r="E186" s="89"/>
      <c r="F186" s="89"/>
      <c r="G186" s="89"/>
      <c r="H186" s="66"/>
      <c r="I186" s="67"/>
    </row>
    <row r="187" spans="4:7" ht="12.75">
      <c r="D187" s="4"/>
      <c r="E187" s="4"/>
      <c r="F187" s="4"/>
      <c r="G187" s="1"/>
    </row>
    <row r="188" spans="4:7" ht="12.75">
      <c r="D188" s="4"/>
      <c r="E188" s="4"/>
      <c r="F188" s="4"/>
      <c r="G188" s="1"/>
    </row>
    <row r="189" spans="4:7" ht="12.75">
      <c r="D189" s="4"/>
      <c r="E189" s="4"/>
      <c r="F189" s="4"/>
      <c r="G189" s="1"/>
    </row>
    <row r="190" spans="4:7" ht="12.75">
      <c r="D190" s="4"/>
      <c r="E190" s="4"/>
      <c r="F190" s="4"/>
      <c r="G190" s="1"/>
    </row>
    <row r="191" spans="4:7" ht="12.75">
      <c r="D191" s="4"/>
      <c r="E191" s="4"/>
      <c r="F191" s="4"/>
      <c r="G191" s="1"/>
    </row>
    <row r="192" spans="4:7" ht="12.75">
      <c r="D192" s="4"/>
      <c r="E192" s="4"/>
      <c r="F192" s="4"/>
      <c r="G192" s="1"/>
    </row>
    <row r="193" spans="4:7" ht="12.75">
      <c r="D193" s="4"/>
      <c r="E193" s="4"/>
      <c r="F193" s="4"/>
      <c r="G193" s="1"/>
    </row>
    <row r="194" spans="4:7" ht="12.75">
      <c r="D194" s="4"/>
      <c r="E194" s="4"/>
      <c r="F194" s="4"/>
      <c r="G194" s="1"/>
    </row>
    <row r="195" spans="4:7" ht="12.75">
      <c r="D195" s="4"/>
      <c r="E195" s="4"/>
      <c r="F195" s="4"/>
      <c r="G195" s="1"/>
    </row>
    <row r="196" spans="4:7" ht="12.75">
      <c r="D196" s="4"/>
      <c r="E196" s="4"/>
      <c r="F196" s="4"/>
      <c r="G196" s="1"/>
    </row>
    <row r="197" spans="4:7" ht="12.75">
      <c r="D197" s="4"/>
      <c r="E197" s="4"/>
      <c r="F197" s="4"/>
      <c r="G197" s="1"/>
    </row>
    <row r="198" spans="4:7" ht="12.75">
      <c r="D198" s="4"/>
      <c r="E198" s="4"/>
      <c r="F198" s="4"/>
      <c r="G198" s="1"/>
    </row>
    <row r="199" spans="4:7" ht="12.75">
      <c r="D199" s="4"/>
      <c r="E199" s="4"/>
      <c r="F199" s="4"/>
      <c r="G199" s="1"/>
    </row>
    <row r="200" spans="4:7" ht="12.75">
      <c r="D200" s="4"/>
      <c r="E200" s="4"/>
      <c r="F200" s="4"/>
      <c r="G200" s="1"/>
    </row>
    <row r="201" spans="4:7" ht="12.75">
      <c r="D201" s="4"/>
      <c r="E201" s="4"/>
      <c r="F201" s="4"/>
      <c r="G201" s="1"/>
    </row>
    <row r="202" spans="4:7" ht="12.75">
      <c r="D202" s="4"/>
      <c r="E202" s="4"/>
      <c r="F202" s="4"/>
      <c r="G202" s="1"/>
    </row>
    <row r="203" spans="4:7" ht="12.75">
      <c r="D203" s="4"/>
      <c r="E203" s="4"/>
      <c r="F203" s="4"/>
      <c r="G203" s="1"/>
    </row>
    <row r="204" spans="4:7" ht="12.75">
      <c r="D204" s="4"/>
      <c r="E204" s="4"/>
      <c r="F204" s="4"/>
      <c r="G204" s="1"/>
    </row>
    <row r="205" spans="4:7" ht="12.75">
      <c r="D205" s="4"/>
      <c r="E205" s="4"/>
      <c r="F205" s="4"/>
      <c r="G205" s="1"/>
    </row>
    <row r="206" spans="4:7" ht="12.75">
      <c r="D206" s="4"/>
      <c r="E206" s="4"/>
      <c r="F206" s="4"/>
      <c r="G206" s="1"/>
    </row>
    <row r="207" spans="4:7" ht="12.75">
      <c r="D207" s="4"/>
      <c r="E207" s="4"/>
      <c r="F207" s="4"/>
      <c r="G207" s="1"/>
    </row>
    <row r="208" spans="4:7" ht="12.75">
      <c r="D208" s="4"/>
      <c r="E208" s="4"/>
      <c r="F208" s="4"/>
      <c r="G208" s="1"/>
    </row>
    <row r="209" spans="4:7" ht="12.75">
      <c r="D209" s="4"/>
      <c r="E209" s="4"/>
      <c r="F209" s="4"/>
      <c r="G209" s="1"/>
    </row>
    <row r="210" spans="4:7" ht="12.75">
      <c r="D210" s="4"/>
      <c r="E210" s="4"/>
      <c r="F210" s="4"/>
      <c r="G210" s="1"/>
    </row>
    <row r="211" spans="4:7" ht="12.75">
      <c r="D211" s="4"/>
      <c r="E211" s="4"/>
      <c r="F211" s="4"/>
      <c r="G211" s="1"/>
    </row>
    <row r="212" spans="4:7" ht="12.75">
      <c r="D212" s="4"/>
      <c r="E212" s="4"/>
      <c r="F212" s="4"/>
      <c r="G212" s="1"/>
    </row>
    <row r="213" spans="4:7" ht="12.75">
      <c r="D213" s="4"/>
      <c r="E213" s="4"/>
      <c r="F213" s="4"/>
      <c r="G213" s="1"/>
    </row>
    <row r="214" spans="4:7" ht="12.75">
      <c r="D214" s="4"/>
      <c r="E214" s="4"/>
      <c r="F214" s="4"/>
      <c r="G214" s="1"/>
    </row>
    <row r="215" spans="4:7" ht="12.75">
      <c r="D215" s="4"/>
      <c r="E215" s="4"/>
      <c r="F215" s="4"/>
      <c r="G215" s="1"/>
    </row>
    <row r="216" spans="4:7" ht="12.75">
      <c r="D216" s="4"/>
      <c r="E216" s="4"/>
      <c r="F216" s="4"/>
      <c r="G216" s="1"/>
    </row>
    <row r="217" spans="4:7" ht="12.75">
      <c r="D217" s="4"/>
      <c r="E217" s="4"/>
      <c r="F217" s="4"/>
      <c r="G217" s="1"/>
    </row>
    <row r="218" spans="4:7" ht="12.75">
      <c r="D218" s="4"/>
      <c r="E218" s="4"/>
      <c r="F218" s="4"/>
      <c r="G218" s="1"/>
    </row>
    <row r="219" spans="4:7" ht="12.75">
      <c r="D219" s="4"/>
      <c r="E219" s="4"/>
      <c r="F219" s="4"/>
      <c r="G219" s="1"/>
    </row>
    <row r="220" spans="4:7" ht="12.75">
      <c r="D220" s="4"/>
      <c r="E220" s="4"/>
      <c r="F220" s="4"/>
      <c r="G220" s="1"/>
    </row>
    <row r="221" spans="4:7" ht="12.75">
      <c r="D221" s="4"/>
      <c r="E221" s="4"/>
      <c r="F221" s="4"/>
      <c r="G221" s="1"/>
    </row>
    <row r="222" spans="4:7" ht="12.75">
      <c r="D222" s="4"/>
      <c r="E222" s="4"/>
      <c r="F222" s="4"/>
      <c r="G222" s="1"/>
    </row>
    <row r="223" spans="4:7" ht="12.75">
      <c r="D223" s="4"/>
      <c r="E223" s="4"/>
      <c r="F223" s="4"/>
      <c r="G223" s="1"/>
    </row>
    <row r="224" spans="4:7" ht="12.75">
      <c r="D224" s="4"/>
      <c r="E224" s="4"/>
      <c r="F224" s="4"/>
      <c r="G224" s="1"/>
    </row>
    <row r="225" spans="4:7" ht="12.75">
      <c r="D225" s="4"/>
      <c r="E225" s="4"/>
      <c r="F225" s="4"/>
      <c r="G225" s="1"/>
    </row>
    <row r="226" spans="4:7" ht="12.75">
      <c r="D226" s="4"/>
      <c r="E226" s="4"/>
      <c r="F226" s="4"/>
      <c r="G226" s="1"/>
    </row>
    <row r="227" spans="4:7" ht="12.75">
      <c r="D227" s="4"/>
      <c r="E227" s="4"/>
      <c r="F227" s="4"/>
      <c r="G227" s="1"/>
    </row>
    <row r="228" spans="4:7" ht="12.75">
      <c r="D228" s="4"/>
      <c r="E228" s="4"/>
      <c r="F228" s="4"/>
      <c r="G228" s="1"/>
    </row>
    <row r="229" spans="4:7" ht="12.75">
      <c r="D229" s="4"/>
      <c r="E229" s="4"/>
      <c r="F229" s="4"/>
      <c r="G229" s="1"/>
    </row>
    <row r="230" spans="4:7" ht="12.75">
      <c r="D230" s="4"/>
      <c r="E230" s="4"/>
      <c r="F230" s="4"/>
      <c r="G230" s="1"/>
    </row>
    <row r="231" spans="4:7" ht="12.75">
      <c r="D231" s="4"/>
      <c r="E231" s="4"/>
      <c r="F231" s="4"/>
      <c r="G231" s="1"/>
    </row>
    <row r="232" spans="4:7" ht="12.75">
      <c r="D232" s="4"/>
      <c r="E232" s="4"/>
      <c r="F232" s="4"/>
      <c r="G232" s="1"/>
    </row>
    <row r="233" spans="4:7" ht="12.75">
      <c r="D233" s="4"/>
      <c r="E233" s="4"/>
      <c r="F233" s="4"/>
      <c r="G233" s="1"/>
    </row>
    <row r="234" spans="4:7" ht="12.75">
      <c r="D234" s="4"/>
      <c r="E234" s="4"/>
      <c r="F234" s="4"/>
      <c r="G234" s="1"/>
    </row>
    <row r="235" spans="4:7" ht="12.75">
      <c r="D235" s="4"/>
      <c r="E235" s="4"/>
      <c r="F235" s="4"/>
      <c r="G235" s="1"/>
    </row>
    <row r="236" spans="4:7" ht="12.75">
      <c r="D236" s="4"/>
      <c r="E236" s="4"/>
      <c r="F236" s="4"/>
      <c r="G236" s="1"/>
    </row>
    <row r="237" spans="4:7" ht="12.75">
      <c r="D237" s="4"/>
      <c r="E237" s="4"/>
      <c r="F237" s="4"/>
      <c r="G237" s="1"/>
    </row>
    <row r="238" spans="4:7" ht="12.75">
      <c r="D238" s="4"/>
      <c r="E238" s="4"/>
      <c r="F238" s="4"/>
      <c r="G238" s="1"/>
    </row>
    <row r="239" spans="4:7" ht="12.75">
      <c r="D239" s="4"/>
      <c r="E239" s="4"/>
      <c r="F239" s="4"/>
      <c r="G239" s="1"/>
    </row>
    <row r="240" spans="4:7" ht="12.75">
      <c r="D240" s="4"/>
      <c r="E240" s="4"/>
      <c r="F240" s="4"/>
      <c r="G240" s="1"/>
    </row>
    <row r="241" spans="4:7" ht="12.75">
      <c r="D241" s="4"/>
      <c r="E241" s="4"/>
      <c r="F241" s="4"/>
      <c r="G241" s="1"/>
    </row>
    <row r="242" spans="4:7" ht="12.75">
      <c r="D242" s="4"/>
      <c r="E242" s="4"/>
      <c r="F242" s="4"/>
      <c r="G242" s="1"/>
    </row>
    <row r="243" spans="4:7" ht="12.75">
      <c r="D243" s="4"/>
      <c r="E243" s="4"/>
      <c r="F243" s="4"/>
      <c r="G243" s="1"/>
    </row>
    <row r="244" spans="4:7" ht="12.75">
      <c r="D244" s="4"/>
      <c r="E244" s="4"/>
      <c r="F244" s="4"/>
      <c r="G244" s="1"/>
    </row>
    <row r="245" spans="4:7" ht="12.75">
      <c r="D245" s="4"/>
      <c r="E245" s="4"/>
      <c r="F245" s="4"/>
      <c r="G245" s="1"/>
    </row>
    <row r="246" spans="4:7" ht="12.75">
      <c r="D246" s="4"/>
      <c r="E246" s="4"/>
      <c r="F246" s="4"/>
      <c r="G246" s="1"/>
    </row>
    <row r="247" spans="4:7" ht="12.75">
      <c r="D247" s="4"/>
      <c r="E247" s="4"/>
      <c r="F247" s="4"/>
      <c r="G247" s="1"/>
    </row>
    <row r="248" spans="4:7" ht="12.75">
      <c r="D248" s="4"/>
      <c r="E248" s="4"/>
      <c r="F248" s="4"/>
      <c r="G248" s="1"/>
    </row>
    <row r="249" spans="4:7" ht="12.75">
      <c r="D249" s="4"/>
      <c r="E249" s="4"/>
      <c r="F249" s="4"/>
      <c r="G249" s="1"/>
    </row>
    <row r="250" spans="4:7" ht="12.75">
      <c r="D250" s="4"/>
      <c r="E250" s="4"/>
      <c r="F250" s="4"/>
      <c r="G250" s="1"/>
    </row>
    <row r="251" spans="4:7" ht="12.75">
      <c r="D251" s="4"/>
      <c r="E251" s="4"/>
      <c r="F251" s="4"/>
      <c r="G251" s="1"/>
    </row>
    <row r="252" spans="4:7" ht="12.75">
      <c r="D252" s="4"/>
      <c r="E252" s="4"/>
      <c r="F252" s="4"/>
      <c r="G252" s="1"/>
    </row>
    <row r="253" spans="4:7" ht="12.75">
      <c r="D253" s="4"/>
      <c r="E253" s="4"/>
      <c r="F253" s="4"/>
      <c r="G253" s="1"/>
    </row>
    <row r="254" spans="4:7" ht="12.75">
      <c r="D254" s="4"/>
      <c r="E254" s="4"/>
      <c r="F254" s="4"/>
      <c r="G254" s="1"/>
    </row>
    <row r="255" spans="4:7" ht="12.75">
      <c r="D255" s="4"/>
      <c r="E255" s="4"/>
      <c r="F255" s="4"/>
      <c r="G255" s="1"/>
    </row>
    <row r="256" spans="4:7" ht="12.75">
      <c r="D256" s="4"/>
      <c r="E256" s="4"/>
      <c r="F256" s="4"/>
      <c r="G256" s="1"/>
    </row>
    <row r="257" spans="4:7" ht="12.75">
      <c r="D257" s="4"/>
      <c r="E257" s="4"/>
      <c r="F257" s="4"/>
      <c r="G257" s="1"/>
    </row>
    <row r="258" spans="4:7" ht="12.75">
      <c r="D258" s="4"/>
      <c r="E258" s="4"/>
      <c r="F258" s="4"/>
      <c r="G258" s="1"/>
    </row>
    <row r="259" spans="4:7" ht="12.75">
      <c r="D259" s="4"/>
      <c r="E259" s="4"/>
      <c r="F259" s="4"/>
      <c r="G259" s="1"/>
    </row>
    <row r="260" spans="4:7" ht="12.75">
      <c r="D260" s="4"/>
      <c r="E260" s="4"/>
      <c r="F260" s="4"/>
      <c r="G260" s="1"/>
    </row>
    <row r="261" spans="4:7" ht="12.75">
      <c r="D261" s="4"/>
      <c r="E261" s="4"/>
      <c r="F261" s="4"/>
      <c r="G261" s="1"/>
    </row>
    <row r="262" spans="4:7" ht="12.75">
      <c r="D262" s="4"/>
      <c r="E262" s="4"/>
      <c r="F262" s="4"/>
      <c r="G262" s="1"/>
    </row>
    <row r="263" spans="4:7" ht="12.75">
      <c r="D263" s="4"/>
      <c r="E263" s="4"/>
      <c r="F263" s="4"/>
      <c r="G263" s="1"/>
    </row>
    <row r="264" spans="4:7" ht="12.75">
      <c r="D264" s="4"/>
      <c r="E264" s="4"/>
      <c r="F264" s="4"/>
      <c r="G264" s="1"/>
    </row>
    <row r="265" spans="4:7" ht="12.75">
      <c r="D265" s="4"/>
      <c r="E265" s="4"/>
      <c r="F265" s="4"/>
      <c r="G265" s="1"/>
    </row>
    <row r="266" spans="4:7" ht="12.75">
      <c r="D266" s="4"/>
      <c r="E266" s="4"/>
      <c r="F266" s="4"/>
      <c r="G266" s="1"/>
    </row>
    <row r="267" spans="4:7" ht="12.75">
      <c r="D267" s="4"/>
      <c r="E267" s="4"/>
      <c r="F267" s="4"/>
      <c r="G267" s="1"/>
    </row>
    <row r="268" spans="4:7" ht="12.75">
      <c r="D268" s="4"/>
      <c r="E268" s="4"/>
      <c r="F268" s="4"/>
      <c r="G268" s="1"/>
    </row>
    <row r="269" spans="4:7" ht="12.75">
      <c r="D269" s="4"/>
      <c r="E269" s="4"/>
      <c r="F269" s="4"/>
      <c r="G269" s="1"/>
    </row>
  </sheetData>
  <sheetProtection/>
  <mergeCells count="17">
    <mergeCell ref="E7:G7"/>
    <mergeCell ref="C9:C11"/>
    <mergeCell ref="I9:I11"/>
    <mergeCell ref="E2:G2"/>
    <mergeCell ref="E1:G1"/>
    <mergeCell ref="D4:G4"/>
    <mergeCell ref="E5:H5"/>
    <mergeCell ref="E6:H6"/>
    <mergeCell ref="D3:G3"/>
    <mergeCell ref="B8:I8"/>
    <mergeCell ref="B9:B11"/>
    <mergeCell ref="D9:D11"/>
    <mergeCell ref="E9:E11"/>
    <mergeCell ref="B186:G186"/>
    <mergeCell ref="E184:G184"/>
    <mergeCell ref="F9:F11"/>
    <mergeCell ref="G9:G11"/>
  </mergeCells>
  <printOptions horizontalCentered="1"/>
  <pageMargins left="0.11811023622047245" right="0" top="0.2362204724409449" bottom="0.2755905511811024" header="0.35433070866141736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2024-02-09T08:25:32Z</cp:lastPrinted>
  <dcterms:created xsi:type="dcterms:W3CDTF">2003-11-07T10:30:20Z</dcterms:created>
  <dcterms:modified xsi:type="dcterms:W3CDTF">2024-02-09T08:25:50Z</dcterms:modified>
  <cp:category/>
  <cp:version/>
  <cp:contentType/>
  <cp:contentStatus/>
</cp:coreProperties>
</file>