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40" windowHeight="91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<sst xmlns="http://schemas.openxmlformats.org/spreadsheetml/2006/main" count="120" uniqueCount="112">
  <si>
    <t>Коды бюджетной классификации РФ</t>
  </si>
  <si>
    <t>Наименование показателей</t>
  </si>
  <si>
    <t>ДОХОДЫ</t>
  </si>
  <si>
    <t xml:space="preserve">1 01 00000 00 0000 000 </t>
  </si>
  <si>
    <t>Налог на доходы физических лиц</t>
  </si>
  <si>
    <t xml:space="preserve">1 06 00000 00 0000 000 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</si>
  <si>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</si>
  <si>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</si>
  <si>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</si>
  <si>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</si>
  <si>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или муниципальной собственности, или от деятельности государственных или муниципальных организаций</t>
  </si>
  <si>
    <t>ИТОГО ДОХОДОВ</t>
  </si>
  <si>
    <t>НАЛОГОВЫЕ  ДОХОДЫ</t>
  </si>
  <si>
    <t>Код администратора доходов</t>
  </si>
  <si>
    <t>Сумма                   рублей</t>
  </si>
  <si>
    <t>БЕЗВОЗМЕЗДНЫЕ  ПОСТУПЛЕНИЯ</t>
  </si>
  <si>
    <t>ИТОГО НАЛОГОВЫЕ И НЕНАЛОГОВЫЕ ДОХОДЫ</t>
  </si>
  <si>
    <t>ИТОГО</t>
  </si>
  <si>
    <t>НЕНАЛОГОВЫЕ ДОХОДЫ</t>
  </si>
  <si>
    <t>1 05 03000 01 0000 110</t>
  </si>
  <si>
    <t xml:space="preserve">на компенсацию расходов по организации теплоснабжения энергоснабжающими организациями, использующими в качестве топлива нефть или мазут </t>
  </si>
  <si>
    <t xml:space="preserve">Налоги на прибыль, доходы </t>
  </si>
  <si>
    <t>Сумма рублей</t>
  </si>
  <si>
    <t xml:space="preserve"> на сбалансированность бюджетов сельских поселений</t>
  </si>
  <si>
    <t xml:space="preserve">                                                                                                           Приложение  1 </t>
  </si>
  <si>
    <t>Объем межбюджетных трансфертов бюджету</t>
  </si>
  <si>
    <t xml:space="preserve">                                                                                                 Приложение  2</t>
  </si>
  <si>
    <t>на создание условий для управления многоквартирными домами</t>
  </si>
  <si>
    <t>1 01 02000 01 0000 110</t>
  </si>
  <si>
    <t xml:space="preserve">на оказание помощи отдельным категориям граждан из числа ветеранов Великой Отечественной войны и вдов участников войны в ремонте жилых помещений </t>
  </si>
  <si>
    <r>
      <t xml:space="preserve">на реализацию мероприятий муниципальной программы "Патриотическое воспитание граждан Бакчарского района на 2016-2020 годы", </t>
    </r>
    <r>
      <rPr>
        <b/>
        <sz val="10"/>
        <rFont val="Times New Roman"/>
        <family val="1"/>
      </rPr>
      <t>в том числе:</t>
    </r>
  </si>
  <si>
    <t>Дотации бюджетам сельских поселений на выравнивание бюджетной обеспеченности</t>
  </si>
  <si>
    <t>Прочие межбюджетные трансферты, передаваемые бюджетам сельских поселений всего, в том числе:</t>
  </si>
  <si>
    <r>
      <t xml:space="preserve">                                         </t>
    </r>
    <r>
      <rPr>
        <b/>
        <sz val="12"/>
        <rFont val="Times New Roman"/>
        <family val="1"/>
      </rPr>
      <t>Объем налоговых и неналоговых доходов</t>
    </r>
  </si>
  <si>
    <r>
      <t xml:space="preserve">на реализацию мероприятий муниципальной программы "Развитие внутреннего и въездного туризма в МО "Бакчарский район" на 2018-2020 годы", </t>
    </r>
    <r>
      <rPr>
        <b/>
        <sz val="10"/>
        <rFont val="Times New Roman"/>
        <family val="1"/>
      </rPr>
      <t>в том числе:</t>
    </r>
  </si>
  <si>
    <t>на софинансирование расходов по ремонту тротуаров по пер. Пионерскому до парка семейного отдыха в с.Бакчар</t>
  </si>
  <si>
    <t>на софинансирование расходов по установке сцены в парке семейного отдыха в с. Бакчар</t>
  </si>
  <si>
    <r>
      <t xml:space="preserve">на реализацию мероприятий муниципальной программы "Формирование современной городской среды муниципального образования "Бакчарский район" "Формирование современной городской среды на территории Бакчарского сельского поселения" на 2018-2022 годы", </t>
    </r>
    <r>
      <rPr>
        <b/>
        <sz val="10"/>
        <rFont val="Times New Roman"/>
        <family val="1"/>
      </rPr>
      <t>в том числе:</t>
    </r>
  </si>
  <si>
    <t>на софинансирование расходов по формированию комфортной среды в с.Бакчар</t>
  </si>
  <si>
    <t>на обеспечение условий для развития физической культуры и массового спорта</t>
  </si>
  <si>
    <t>1 06 06000 10 0000 110</t>
  </si>
  <si>
    <t>1 03 02000 01 0000 110</t>
  </si>
  <si>
    <t>Акцизы по подакцизным товарам (продукции), производимым на территории Российской Федерации</t>
  </si>
  <si>
    <r>
      <t xml:space="preserve">                                           </t>
    </r>
    <r>
      <rPr>
        <b/>
        <sz val="12"/>
        <rFont val="Times New Roman"/>
        <family val="1"/>
      </rPr>
      <t xml:space="preserve">бюджета муниципального образования </t>
    </r>
  </si>
  <si>
    <t xml:space="preserve"> муниципального образования "Бакчарское сельское поселение"</t>
  </si>
  <si>
    <t>1 11 05025 10 0000 120</t>
  </si>
  <si>
    <t>Единый  сельскохозяйственный налог</t>
  </si>
  <si>
    <t>на компенсацию расходов бюджетов сельских поселений в связи с отменой льготы по налогу на имущество организации</t>
  </si>
  <si>
    <r>
      <t xml:space="preserve">на реализацию мероприятий муниципальной программы "Патриотическое воспитание граждан Бакчарского района на 2021-2026 годы" </t>
    </r>
    <r>
      <rPr>
        <b/>
        <sz val="10"/>
        <rFont val="Times New Roman"/>
        <family val="1"/>
      </rPr>
      <t>в том числе:</t>
    </r>
  </si>
  <si>
    <t>за счет средств областного бюджета</t>
  </si>
  <si>
    <t>Доходы от сдачи  в  аренду  имущества, находящегося  в  оперативном управлении  органов  управления поселений  и  созданных  ими 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</si>
  <si>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</si>
  <si>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поселения (за исключением земельных участков муниципальных автономных учреждений, а также земельных участков муниципальных унитарных предприятий,  в том числе казенных)</t>
  </si>
  <si>
    <r>
      <t xml:space="preserve">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к Решению от  -.12.2022 г. №- </t>
    </r>
    <r>
      <rPr>
        <sz val="10"/>
        <rFont val="Arial Cyr"/>
        <family val="0"/>
      </rPr>
      <t xml:space="preserve">                 </t>
    </r>
  </si>
  <si>
    <t xml:space="preserve">                                                                       к Решению от  -.12.2022 г. №-</t>
  </si>
  <si>
    <t>на реализацию плана природоохранных мероприятий</t>
  </si>
  <si>
    <t>на приобретение оборудования для малобюджетных спортивных площадок по месту жительстсва и учебы в муниципальных образованиях Томской области</t>
  </si>
  <si>
    <t>Субсидии бюджетам сельских поселений на реализацию программ формирования современной городской среды</t>
  </si>
  <si>
    <t xml:space="preserve"> на реализацию программ формирования современной городской среды в рамках реализации регионального проекта "Формирование комфортной городской среды" за счет средств федерального бюджета</t>
  </si>
  <si>
    <t xml:space="preserve"> на реализацию программ формирования современной городской среды в рамках реализации регионального проекта "Формирование комфортной городской среды" за счет средств областного бюджета</t>
  </si>
  <si>
    <t>Субвенции на осуществление государственных полномочий по предоставлению социальной выплаты, удостоверяемой государственным жилищным сертификатом Томской области, лицам которые ранее относились к категории детей-сирот и детей, оставшихся без попечения родителей</t>
  </si>
  <si>
    <t>на капитальный ремонт и (или) ремонт автомобильных дорог общего пользования местного значения</t>
  </si>
  <si>
    <t>Субвенции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</si>
  <si>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за счет средств федерального бюджета</t>
  </si>
  <si>
    <t>софинансирование федерального бюджета</t>
  </si>
  <si>
    <t>на проведение мероприятий по реконструкции и капитальному ремонту системы коммунальной инфраструктуры</t>
  </si>
  <si>
    <t xml:space="preserve">                               "Бакчарское  сельское  поселение"  на 2023 год и плановый период 2024-2025 годов</t>
  </si>
  <si>
    <t>ИТОГО  ДОХОДЫ</t>
  </si>
  <si>
    <t>от других бюджетов бюджетной системы на 2023 год и плановый период 2024-2025 годов</t>
  </si>
  <si>
    <t>на компенсацию расходов по организации теплоснабжения теплоснабжающими организациями</t>
  </si>
  <si>
    <t>2 00 00000 00 0000 000</t>
  </si>
  <si>
    <t xml:space="preserve">1 11 05035 10 0000 120 </t>
  </si>
  <si>
    <t xml:space="preserve">1 11 09045 10 0000 120 </t>
  </si>
  <si>
    <t xml:space="preserve">1 06 01030 10 0000 110 </t>
  </si>
  <si>
    <t>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</si>
  <si>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 в том числе: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</si>
  <si>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</si>
  <si>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</si>
  <si>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1 16 0000 00 0000 000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</si>
  <si>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</si>
  <si>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</si>
  <si>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</si>
  <si>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2 18 00000 00 0000 000</t>
  </si>
  <si>
    <t>Доходы бюджетов сельских поселений от возврата организациями остатков субсидий прошлых лет</t>
  </si>
  <si>
    <t>2 18 05030 10 0000 150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</si>
  <si>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</si>
  <si>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1 17 00000 00 0000 000</t>
  </si>
  <si>
    <t>Инициативные платежи, зачисляемые в бюджеты сельских поселений (Ремонт кровли здания по адресу: пер. Центральный, д. 2, с. Чернышевка, Бакчарский район, Томская область)</t>
  </si>
  <si>
    <t>Инициативные платежи, зачисляемые в бюджеты сельских поселений (Ограждение территории кладбища с. Бакчар Бакчарского района Томской области)</t>
  </si>
  <si>
    <t>Инициативные платежи, зачисляемые в бюджеты сельских поселений (Ремонт павильона водонапорной башни в с. Большая Галка, Бакчарский район, Томская область)</t>
  </si>
  <si>
    <t>1 17 15030 10 0007 150</t>
  </si>
  <si>
    <t>1 17 15030 10 0008 150</t>
  </si>
  <si>
    <t>1 17 15030 10 0009 150</t>
  </si>
  <si>
    <t>ПРОЧИЕ НЕНАЛОГОВЫЕ ДОХОДЫ</t>
  </si>
  <si>
    <t>на организацию похорон погибшего при осуществлении СВО на территории Украины жителя с.Большая Галка Ляпина К.К.</t>
  </si>
  <si>
    <t>1 14 00000 00 0000 000</t>
  </si>
  <si>
    <t>Доходы от продажи материальных и нематериальных активов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</si>
  <si>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</si>
  <si>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</si>
  <si>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на организацию похорон погибшего при осуществлении СВО на территории Украины жителя с.Бакчар Бодрова А.С.</t>
  </si>
  <si>
    <t>на финансовую поддержку инициативных проектов, выдвигаемых муниципальными образованиями Томской области, на 2023 год (Ремонт кровли здания по адресу: пер. Центральный, д. 2, с. Чернышевка, Бакчарский район, Томская область)</t>
  </si>
  <si>
    <t>на финансовую поддержку инициативных проектов, выдвигаемых муниципальными образованиями Томской области, на 2023 год (Ремонт павильона водонапорной башни в с. Большая Галка, Бакчарский район, Томская область)</t>
  </si>
  <si>
    <t>на финансовую поддержку инициативных проектов, выдвигаемых муниципальными образованиями Томской области, на 2023 год (Ограждение территории кладбища с. Бакчар Бакчарского района Томской области)</t>
  </si>
  <si>
    <t>на исполнение судебных актов по обеспечению жилыми помещениями детей-сирот и детей, оставшихся без попечения родителей</t>
  </si>
  <si>
    <t>2 02 25599 10 0000 150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</si>
  <si>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</si>
  <si>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на проведение кадастровых работ по оформлению земельных участков в собственность муниципальных образований</t>
  </si>
  <si>
    <t>на 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</si>
  <si>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ДОХОДЫ ОТ ОКАЗАНИЯ ПЛАТНЫХ УСЛУГ И КОМПЕНСАЦИИ ЗАТРАТ ГОСУДАРСТВА</t>
  </si>
  <si>
    <t>1 13 00000 00 0000 000</t>
  </si>
  <si>
    <t>1 13 02995 10 0000 130</t>
  </si>
  <si>
    <t>Прочие доходы от компенсации затрат бюджетов сельских поселений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</si>
</sst>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0_р_."/>
    <numFmt numFmtId="184" formatCode="#,##0.00&quot;р.&quot;"/>
    <numFmt numFmtId="185" formatCode="#,##0_ ;\-#,##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 wrapText="1"/>
    </xf>
    <xf numFmtId="1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180" fontId="1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80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vertical="justify"/>
    </xf>
    <xf numFmtId="1" fontId="5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vertical="justify"/>
    </xf>
    <xf numFmtId="1" fontId="4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1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 horizontal="right"/>
    </xf>
    <xf numFmtId="183" fontId="5" fillId="0" borderId="10" xfId="0" applyNumberFormat="1" applyFont="1" applyBorder="1" applyAlignment="1">
      <alignment/>
    </xf>
    <xf numFmtId="183" fontId="4" fillId="0" borderId="10" xfId="0" applyNumberFormat="1" applyFont="1" applyBorder="1" applyAlignment="1">
      <alignment/>
    </xf>
    <xf numFmtId="183" fontId="3" fillId="0" borderId="10" xfId="0" applyNumberFormat="1" applyFont="1" applyBorder="1" applyAlignment="1">
      <alignment/>
    </xf>
    <xf numFmtId="183" fontId="4" fillId="0" borderId="10" xfId="0" applyNumberFormat="1" applyFont="1" applyBorder="1" applyAlignment="1">
      <alignment horizontal="right" wrapText="1"/>
    </xf>
    <xf numFmtId="183" fontId="4" fillId="0" borderId="10" xfId="0" applyNumberFormat="1" applyFont="1" applyBorder="1" applyAlignment="1">
      <alignment horizontal="right"/>
    </xf>
    <xf numFmtId="0" fontId="12" fillId="0" borderId="16" xfId="0" applyFont="1" applyBorder="1" applyAlignment="1">
      <alignment horizontal="right" vertical="center" wrapText="1"/>
    </xf>
    <xf numFmtId="0" fontId="5" fillId="0" borderId="15" xfId="0" applyFont="1" applyFill="1" applyBorder="1" applyAlignment="1">
      <alignment/>
    </xf>
    <xf numFmtId="1" fontId="5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18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left" vertical="center" wrapText="1"/>
    </xf>
    <xf numFmtId="43" fontId="4" fillId="0" borderId="10" xfId="6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183" fontId="4" fillId="0" borderId="21" xfId="0" applyNumberFormat="1" applyFont="1" applyBorder="1" applyAlignment="1">
      <alignment/>
    </xf>
    <xf numFmtId="183" fontId="3" fillId="0" borderId="21" xfId="0" applyNumberFormat="1" applyFont="1" applyBorder="1" applyAlignment="1">
      <alignment/>
    </xf>
    <xf numFmtId="183" fontId="4" fillId="0" borderId="21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83" fontId="5" fillId="0" borderId="11" xfId="0" applyNumberFormat="1" applyFont="1" applyBorder="1" applyAlignment="1">
      <alignment/>
    </xf>
    <xf numFmtId="183" fontId="5" fillId="0" borderId="21" xfId="0" applyNumberFormat="1" applyFont="1" applyBorder="1" applyAlignment="1">
      <alignment/>
    </xf>
    <xf numFmtId="183" fontId="5" fillId="0" borderId="23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/>
    </xf>
    <xf numFmtId="0" fontId="5" fillId="0" borderId="16" xfId="0" applyFont="1" applyBorder="1" applyAlignment="1">
      <alignment horizontal="left" vertical="center" wrapText="1"/>
    </xf>
    <xf numFmtId="0" fontId="3" fillId="33" borderId="16" xfId="0" applyFont="1" applyFill="1" applyBorder="1" applyAlignment="1">
      <alignment vertical="center" wrapText="1"/>
    </xf>
    <xf numFmtId="2" fontId="13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185" fontId="5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49" fontId="4" fillId="0" borderId="24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2" fontId="4" fillId="0" borderId="0" xfId="0" applyNumberFormat="1" applyFont="1" applyAlignment="1">
      <alignment/>
    </xf>
    <xf numFmtId="0" fontId="5" fillId="0" borderId="11" xfId="0" applyFont="1" applyBorder="1" applyAlignment="1">
      <alignment vertical="center" wrapText="1"/>
    </xf>
    <xf numFmtId="1" fontId="4" fillId="0" borderId="16" xfId="0" applyNumberFormat="1" applyFont="1" applyBorder="1" applyAlignment="1">
      <alignment horizontal="center"/>
    </xf>
    <xf numFmtId="183" fontId="4" fillId="33" borderId="21" xfId="0" applyNumberFormat="1" applyFont="1" applyFill="1" applyBorder="1" applyAlignment="1">
      <alignment/>
    </xf>
    <xf numFmtId="183" fontId="5" fillId="33" borderId="21" xfId="0" applyNumberFormat="1" applyFont="1" applyFill="1" applyBorder="1" applyAlignment="1">
      <alignment/>
    </xf>
    <xf numFmtId="183" fontId="5" fillId="33" borderId="11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26" xfId="0" applyNumberFormat="1" applyFont="1" applyBorder="1" applyAlignment="1" applyProtection="1">
      <alignment horizontal="left" vertical="center" wrapText="1"/>
      <protection/>
    </xf>
    <xf numFmtId="183" fontId="4" fillId="0" borderId="10" xfId="0" applyNumberFormat="1" applyFont="1" applyFill="1" applyBorder="1" applyAlignment="1">
      <alignment/>
    </xf>
    <xf numFmtId="183" fontId="5" fillId="0" borderId="10" xfId="0" applyNumberFormat="1" applyFont="1" applyFill="1" applyBorder="1" applyAlignment="1">
      <alignment/>
    </xf>
    <xf numFmtId="183" fontId="4" fillId="33" borderId="10" xfId="0" applyNumberFormat="1" applyFont="1" applyFill="1" applyBorder="1" applyAlignment="1">
      <alignment/>
    </xf>
    <xf numFmtId="183" fontId="5" fillId="33" borderId="10" xfId="0" applyNumberFormat="1" applyFont="1" applyFill="1" applyBorder="1" applyAlignment="1">
      <alignment/>
    </xf>
    <xf numFmtId="183" fontId="4" fillId="33" borderId="11" xfId="0" applyNumberFormat="1" applyFont="1" applyFill="1" applyBorder="1" applyAlignment="1">
      <alignment/>
    </xf>
    <xf numFmtId="183" fontId="5" fillId="34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43" fontId="4" fillId="0" borderId="10" xfId="6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1" fontId="5" fillId="33" borderId="10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/>
    </xf>
    <xf numFmtId="183" fontId="3" fillId="33" borderId="11" xfId="0" applyNumberFormat="1" applyFont="1" applyFill="1" applyBorder="1" applyAlignment="1">
      <alignment/>
    </xf>
    <xf numFmtId="183" fontId="13" fillId="33" borderId="21" xfId="0" applyNumberFormat="1" applyFont="1" applyFill="1" applyBorder="1" applyAlignment="1">
      <alignment/>
    </xf>
    <xf numFmtId="183" fontId="3" fillId="33" borderId="21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5"/>
  <sheetViews>
    <sheetView tabSelected="1" view="pageBreakPreview" zoomScaleSheetLayoutView="100" zoomScalePageLayoutView="0" workbookViewId="0" topLeftCell="A91">
      <selection activeCell="C92" sqref="C92"/>
    </sheetView>
  </sheetViews>
  <sheetFormatPr defaultColWidth="9.00390625" defaultRowHeight="12.75"/>
  <cols>
    <col min="1" max="1" width="20.625" style="0" customWidth="1"/>
    <col min="2" max="2" width="38.875" style="0" customWidth="1"/>
    <col min="3" max="3" width="15.875" style="0" customWidth="1"/>
    <col min="4" max="4" width="15.75390625" style="0" customWidth="1"/>
    <col min="5" max="5" width="16.875" style="0" customWidth="1"/>
  </cols>
  <sheetData>
    <row r="2" spans="2:5" ht="12.75">
      <c r="B2" s="122" t="s">
        <v>24</v>
      </c>
      <c r="C2" s="122"/>
      <c r="D2" s="122"/>
      <c r="E2" s="123"/>
    </row>
    <row r="3" spans="1:5" ht="12.75">
      <c r="A3" s="123" t="s">
        <v>53</v>
      </c>
      <c r="B3" s="123"/>
      <c r="C3" s="123"/>
      <c r="D3" s="123"/>
      <c r="E3" s="123"/>
    </row>
    <row r="5" spans="1:5" s="38" customFormat="1" ht="15.75">
      <c r="A5" s="126" t="s">
        <v>33</v>
      </c>
      <c r="B5" s="126"/>
      <c r="C5" s="126"/>
      <c r="D5" s="126"/>
      <c r="E5" s="126"/>
    </row>
    <row r="6" spans="1:5" s="38" customFormat="1" ht="15.75">
      <c r="A6" s="126" t="s">
        <v>43</v>
      </c>
      <c r="B6" s="126"/>
      <c r="C6" s="126"/>
      <c r="D6" s="126"/>
      <c r="E6" s="126"/>
    </row>
    <row r="7" spans="1:5" s="38" customFormat="1" ht="15.75">
      <c r="A7" s="128" t="s">
        <v>66</v>
      </c>
      <c r="B7" s="129"/>
      <c r="C7" s="123"/>
      <c r="D7" s="123"/>
      <c r="E7" s="123"/>
    </row>
    <row r="8" s="10" customFormat="1" ht="12.75"/>
    <row r="9" spans="1:5" s="10" customFormat="1" ht="12.75">
      <c r="A9" s="124" t="s">
        <v>0</v>
      </c>
      <c r="B9" s="125" t="s">
        <v>1</v>
      </c>
      <c r="C9" s="127" t="s">
        <v>22</v>
      </c>
      <c r="D9" s="127"/>
      <c r="E9" s="127"/>
    </row>
    <row r="10" spans="1:5" s="10" customFormat="1" ht="1.5" customHeight="1">
      <c r="A10" s="124"/>
      <c r="B10" s="125"/>
      <c r="C10" s="64"/>
      <c r="D10" s="64"/>
      <c r="E10" s="66"/>
    </row>
    <row r="11" spans="1:5" s="10" customFormat="1" ht="12.75">
      <c r="A11" s="124"/>
      <c r="B11" s="125"/>
      <c r="C11" s="97">
        <v>2023</v>
      </c>
      <c r="D11" s="98">
        <v>2024</v>
      </c>
      <c r="E11" s="99">
        <v>2025</v>
      </c>
    </row>
    <row r="12" spans="1:5" s="10" customFormat="1" ht="12.75">
      <c r="A12" s="11">
        <v>1</v>
      </c>
      <c r="B12" s="12">
        <v>2</v>
      </c>
      <c r="C12" s="13">
        <v>3</v>
      </c>
      <c r="D12" s="12"/>
      <c r="E12" s="67"/>
    </row>
    <row r="13" spans="1:5" s="10" customFormat="1" ht="12.75">
      <c r="A13" s="11"/>
      <c r="B13" s="14" t="s">
        <v>2</v>
      </c>
      <c r="C13" s="15"/>
      <c r="D13" s="14"/>
      <c r="E13" s="67"/>
    </row>
    <row r="14" spans="1:5" s="10" customFormat="1" ht="12.75">
      <c r="A14" s="16"/>
      <c r="B14" s="17" t="s">
        <v>12</v>
      </c>
      <c r="C14" s="53">
        <f>C15+C18+C19+C21</f>
        <v>16672600</v>
      </c>
      <c r="D14" s="86">
        <f>D15+D18+D19+D21</f>
        <v>17384400</v>
      </c>
      <c r="E14" s="81">
        <f>E15+E18+E19+E21</f>
        <v>18100600</v>
      </c>
    </row>
    <row r="15" spans="1:5" s="10" customFormat="1" ht="12.75">
      <c r="A15" s="18" t="s">
        <v>3</v>
      </c>
      <c r="B15" s="19" t="s">
        <v>21</v>
      </c>
      <c r="C15" s="53">
        <f>C16</f>
        <v>10275600</v>
      </c>
      <c r="D15" s="84">
        <f>D16</f>
        <v>10640400</v>
      </c>
      <c r="E15" s="81">
        <f>E16</f>
        <v>11076600</v>
      </c>
    </row>
    <row r="16" spans="1:5" s="10" customFormat="1" ht="12.75">
      <c r="A16" s="20" t="s">
        <v>28</v>
      </c>
      <c r="B16" s="21" t="s">
        <v>4</v>
      </c>
      <c r="C16" s="54">
        <v>10275600</v>
      </c>
      <c r="D16" s="85">
        <v>10640400</v>
      </c>
      <c r="E16" s="79">
        <v>11076600</v>
      </c>
    </row>
    <row r="17" spans="1:5" s="10" customFormat="1" ht="12.75" hidden="1">
      <c r="A17" s="22"/>
      <c r="B17" s="21"/>
      <c r="C17" s="54"/>
      <c r="D17" s="85"/>
      <c r="E17" s="79"/>
    </row>
    <row r="18" spans="1:5" s="10" customFormat="1" ht="38.25">
      <c r="A18" s="28" t="s">
        <v>41</v>
      </c>
      <c r="B18" s="19" t="s">
        <v>42</v>
      </c>
      <c r="C18" s="53">
        <v>3225000</v>
      </c>
      <c r="D18" s="80">
        <v>3472000</v>
      </c>
      <c r="E18" s="81">
        <v>3652000</v>
      </c>
    </row>
    <row r="19" spans="1:6" s="10" customFormat="1" ht="16.5" customHeight="1">
      <c r="A19" s="28" t="s">
        <v>19</v>
      </c>
      <c r="B19" s="19" t="s">
        <v>46</v>
      </c>
      <c r="C19" s="119">
        <v>46000</v>
      </c>
      <c r="D19" s="84">
        <v>46000</v>
      </c>
      <c r="E19" s="81">
        <v>46000</v>
      </c>
      <c r="F19" s="120"/>
    </row>
    <row r="20" spans="1:5" s="10" customFormat="1" ht="0.75" customHeight="1">
      <c r="A20" s="22"/>
      <c r="B20" s="21"/>
      <c r="C20" s="54"/>
      <c r="D20" s="85"/>
      <c r="E20" s="79"/>
    </row>
    <row r="21" spans="1:5" s="10" customFormat="1" ht="16.5" customHeight="1">
      <c r="A21" s="23" t="s">
        <v>5</v>
      </c>
      <c r="B21" s="19" t="s">
        <v>6</v>
      </c>
      <c r="C21" s="53">
        <f>C22+C23</f>
        <v>3126000</v>
      </c>
      <c r="D21" s="84">
        <f>D22+D23</f>
        <v>3226000</v>
      </c>
      <c r="E21" s="81">
        <f>E22+E23</f>
        <v>3326000</v>
      </c>
    </row>
    <row r="22" spans="1:5" s="10" customFormat="1" ht="17.25" customHeight="1">
      <c r="A22" s="20" t="s">
        <v>73</v>
      </c>
      <c r="B22" s="21" t="s">
        <v>7</v>
      </c>
      <c r="C22" s="54">
        <v>1339000</v>
      </c>
      <c r="D22" s="85">
        <v>1439000</v>
      </c>
      <c r="E22" s="79">
        <v>1539000</v>
      </c>
    </row>
    <row r="23" spans="1:5" s="10" customFormat="1" ht="17.25" customHeight="1">
      <c r="A23" s="22" t="s">
        <v>40</v>
      </c>
      <c r="B23" s="21" t="s">
        <v>8</v>
      </c>
      <c r="C23" s="54">
        <v>1787000</v>
      </c>
      <c r="D23" s="85">
        <v>1787000</v>
      </c>
      <c r="E23" s="79">
        <v>1787000</v>
      </c>
    </row>
    <row r="24" spans="1:5" s="10" customFormat="1" ht="12.75" hidden="1">
      <c r="A24" s="24"/>
      <c r="B24" s="19"/>
      <c r="C24" s="53"/>
      <c r="D24" s="84"/>
      <c r="E24" s="79"/>
    </row>
    <row r="25" spans="1:5" s="10" customFormat="1" ht="12.75" hidden="1">
      <c r="A25" s="25"/>
      <c r="B25" s="21"/>
      <c r="C25" s="54"/>
      <c r="D25" s="85"/>
      <c r="E25" s="79"/>
    </row>
    <row r="26" spans="1:5" s="10" customFormat="1" ht="12.75" hidden="1">
      <c r="A26" s="25"/>
      <c r="B26" s="21"/>
      <c r="C26" s="54"/>
      <c r="D26" s="85"/>
      <c r="E26" s="79"/>
    </row>
    <row r="27" spans="1:5" s="10" customFormat="1" ht="12.75" hidden="1">
      <c r="A27" s="25"/>
      <c r="B27" s="21"/>
      <c r="C27" s="53"/>
      <c r="D27" s="85"/>
      <c r="E27" s="79"/>
    </row>
    <row r="28" spans="1:5" s="10" customFormat="1" ht="12.75" hidden="1">
      <c r="A28" s="26"/>
      <c r="B28" s="21"/>
      <c r="C28" s="54"/>
      <c r="D28" s="85"/>
      <c r="E28" s="79"/>
    </row>
    <row r="29" spans="1:5" s="10" customFormat="1" ht="12.75" hidden="1">
      <c r="A29" s="23"/>
      <c r="B29" s="19"/>
      <c r="C29" s="53"/>
      <c r="D29" s="84"/>
      <c r="E29" s="79"/>
    </row>
    <row r="30" spans="1:5" s="10" customFormat="1" ht="12.75" hidden="1">
      <c r="A30" s="26"/>
      <c r="B30" s="21"/>
      <c r="C30" s="54"/>
      <c r="D30" s="85"/>
      <c r="E30" s="79"/>
    </row>
    <row r="31" spans="1:5" s="10" customFormat="1" ht="12.75" hidden="1">
      <c r="A31" s="26"/>
      <c r="B31" s="21"/>
      <c r="C31" s="54"/>
      <c r="D31" s="85"/>
      <c r="E31" s="79"/>
    </row>
    <row r="32" spans="1:5" s="10" customFormat="1" ht="12.75" hidden="1">
      <c r="A32" s="26"/>
      <c r="B32" s="21"/>
      <c r="C32" s="54"/>
      <c r="D32" s="85"/>
      <c r="E32" s="79"/>
    </row>
    <row r="33" spans="1:5" s="10" customFormat="1" ht="12.75" hidden="1">
      <c r="A33" s="26"/>
      <c r="B33" s="21"/>
      <c r="C33" s="54"/>
      <c r="D33" s="85"/>
      <c r="E33" s="79"/>
    </row>
    <row r="34" spans="1:5" s="10" customFormat="1" ht="12.75" hidden="1">
      <c r="A34" s="27"/>
      <c r="B34" s="21"/>
      <c r="C34" s="55"/>
      <c r="D34" s="85"/>
      <c r="E34" s="79"/>
    </row>
    <row r="35" spans="1:5" s="10" customFormat="1" ht="12.75" hidden="1">
      <c r="A35" s="27"/>
      <c r="B35" s="21"/>
      <c r="C35" s="55"/>
      <c r="D35" s="85"/>
      <c r="E35" s="79"/>
    </row>
    <row r="36" spans="1:5" s="10" customFormat="1" ht="12.75" hidden="1">
      <c r="A36" s="27"/>
      <c r="B36" s="21"/>
      <c r="C36" s="55"/>
      <c r="D36" s="85"/>
      <c r="E36" s="79"/>
    </row>
    <row r="37" spans="1:5" s="10" customFormat="1" ht="12.75" hidden="1">
      <c r="A37" s="27"/>
      <c r="B37" s="21"/>
      <c r="C37" s="55"/>
      <c r="D37" s="85"/>
      <c r="E37" s="79"/>
    </row>
    <row r="38" spans="1:5" s="10" customFormat="1" ht="12.75">
      <c r="A38" s="29"/>
      <c r="B38" s="30" t="s">
        <v>18</v>
      </c>
      <c r="C38" s="53">
        <f>C39+C80+C82+C84+C86</f>
        <v>1818623.13</v>
      </c>
      <c r="D38" s="84">
        <f>D39</f>
        <v>863500</v>
      </c>
      <c r="E38" s="81">
        <f>E39</f>
        <v>863500</v>
      </c>
    </row>
    <row r="39" spans="1:5" s="10" customFormat="1" ht="75.75" customHeight="1">
      <c r="A39" s="28" t="s">
        <v>9</v>
      </c>
      <c r="B39" s="19" t="s">
        <v>10</v>
      </c>
      <c r="C39" s="133">
        <f>C41+C46+C79</f>
        <v>863500</v>
      </c>
      <c r="D39" s="80">
        <f>D41+D46+D79</f>
        <v>863500</v>
      </c>
      <c r="E39" s="81">
        <f>E41+E46+E79</f>
        <v>863500</v>
      </c>
    </row>
    <row r="40" spans="1:5" s="10" customFormat="1" ht="12.75" hidden="1">
      <c r="A40" s="31"/>
      <c r="B40" s="21"/>
      <c r="C40" s="53"/>
      <c r="D40" s="75"/>
      <c r="E40" s="74"/>
    </row>
    <row r="41" spans="1:5" s="32" customFormat="1" ht="119.25" customHeight="1">
      <c r="A41" s="65" t="s">
        <v>45</v>
      </c>
      <c r="B41" s="36" t="s">
        <v>52</v>
      </c>
      <c r="C41" s="56">
        <v>44600</v>
      </c>
      <c r="D41" s="78">
        <v>44600</v>
      </c>
      <c r="E41" s="78">
        <v>44600</v>
      </c>
    </row>
    <row r="42" spans="1:5" s="10" customFormat="1" ht="0.75" customHeight="1" hidden="1">
      <c r="A42" s="31"/>
      <c r="B42" s="21"/>
      <c r="C42" s="63">
        <v>4</v>
      </c>
      <c r="D42" s="78"/>
      <c r="E42" s="79"/>
    </row>
    <row r="43" spans="1:5" s="10" customFormat="1" ht="12.75" hidden="1">
      <c r="A43" s="31"/>
      <c r="B43" s="21"/>
      <c r="C43" s="63"/>
      <c r="D43" s="78"/>
      <c r="E43" s="79"/>
    </row>
    <row r="44" spans="1:5" s="10" customFormat="1" ht="12.75" hidden="1">
      <c r="A44" s="31"/>
      <c r="B44" s="21"/>
      <c r="C44" s="63"/>
      <c r="D44" s="78"/>
      <c r="E44" s="79"/>
    </row>
    <row r="45" spans="1:5" s="10" customFormat="1" ht="12.75" hidden="1">
      <c r="A45" s="31"/>
      <c r="B45" s="21"/>
      <c r="C45" s="63"/>
      <c r="D45" s="78"/>
      <c r="E45" s="79"/>
    </row>
    <row r="46" spans="1:5" s="10" customFormat="1" ht="90.75" customHeight="1">
      <c r="A46" s="22" t="s">
        <v>71</v>
      </c>
      <c r="B46" s="21" t="s">
        <v>50</v>
      </c>
      <c r="C46" s="57">
        <v>484200</v>
      </c>
      <c r="D46" s="78">
        <v>484200</v>
      </c>
      <c r="E46" s="79">
        <v>484200</v>
      </c>
    </row>
    <row r="47" spans="1:5" s="10" customFormat="1" ht="12.75" hidden="1">
      <c r="A47" s="31"/>
      <c r="B47" s="21"/>
      <c r="C47" s="53"/>
      <c r="D47" s="78"/>
      <c r="E47" s="79"/>
    </row>
    <row r="48" spans="1:5" s="10" customFormat="1" ht="12.75" hidden="1">
      <c r="A48" s="31"/>
      <c r="B48" s="21"/>
      <c r="C48" s="53"/>
      <c r="D48" s="78"/>
      <c r="E48" s="79"/>
    </row>
    <row r="49" spans="1:5" s="10" customFormat="1" ht="12.75" hidden="1">
      <c r="A49" s="31"/>
      <c r="B49" s="21"/>
      <c r="C49" s="53"/>
      <c r="D49" s="78"/>
      <c r="E49" s="79"/>
    </row>
    <row r="50" spans="1:5" s="10" customFormat="1" ht="12.75" hidden="1">
      <c r="A50" s="31"/>
      <c r="B50" s="21"/>
      <c r="C50" s="53"/>
      <c r="D50" s="78"/>
      <c r="E50" s="79"/>
    </row>
    <row r="51" spans="1:5" s="10" customFormat="1" ht="12.75" hidden="1">
      <c r="A51" s="25"/>
      <c r="B51" s="33"/>
      <c r="C51" s="53"/>
      <c r="D51" s="78"/>
      <c r="E51" s="79"/>
    </row>
    <row r="52" spans="1:5" s="10" customFormat="1" ht="12.75" hidden="1">
      <c r="A52" s="31"/>
      <c r="B52" s="21"/>
      <c r="C52" s="53"/>
      <c r="D52" s="78"/>
      <c r="E52" s="79"/>
    </row>
    <row r="53" spans="1:5" s="10" customFormat="1" ht="12.75" hidden="1">
      <c r="A53" s="31"/>
      <c r="B53" s="21"/>
      <c r="C53" s="53"/>
      <c r="D53" s="78"/>
      <c r="E53" s="79"/>
    </row>
    <row r="54" spans="1:5" s="10" customFormat="1" ht="12.75" hidden="1">
      <c r="A54" s="31"/>
      <c r="B54" s="21"/>
      <c r="C54" s="53"/>
      <c r="D54" s="78"/>
      <c r="E54" s="79"/>
    </row>
    <row r="55" spans="1:5" s="10" customFormat="1" ht="12.75" hidden="1">
      <c r="A55" s="31"/>
      <c r="B55" s="21"/>
      <c r="C55" s="53"/>
      <c r="D55" s="78"/>
      <c r="E55" s="79"/>
    </row>
    <row r="56" spans="1:5" s="10" customFormat="1" ht="12.75" hidden="1">
      <c r="A56" s="31"/>
      <c r="B56" s="21"/>
      <c r="C56" s="53"/>
      <c r="D56" s="78"/>
      <c r="E56" s="79"/>
    </row>
    <row r="57" spans="1:5" s="10" customFormat="1" ht="12.75" hidden="1">
      <c r="A57" s="31"/>
      <c r="B57" s="21"/>
      <c r="C57" s="53"/>
      <c r="D57" s="78"/>
      <c r="E57" s="79"/>
    </row>
    <row r="58" spans="1:5" s="10" customFormat="1" ht="12.75" hidden="1">
      <c r="A58" s="31"/>
      <c r="B58" s="21"/>
      <c r="C58" s="54"/>
      <c r="D58" s="78"/>
      <c r="E58" s="79"/>
    </row>
    <row r="59" spans="1:5" s="10" customFormat="1" ht="12.75" hidden="1">
      <c r="A59" s="34"/>
      <c r="B59" s="21"/>
      <c r="C59" s="53"/>
      <c r="D59" s="78"/>
      <c r="E59" s="79"/>
    </row>
    <row r="60" spans="1:5" s="10" customFormat="1" ht="12.75" hidden="1">
      <c r="A60" s="34"/>
      <c r="B60" s="21"/>
      <c r="C60" s="53"/>
      <c r="D60" s="78"/>
      <c r="E60" s="79"/>
    </row>
    <row r="61" spans="1:5" s="10" customFormat="1" ht="12.75" hidden="1">
      <c r="A61" s="34"/>
      <c r="B61" s="21"/>
      <c r="C61" s="53"/>
      <c r="D61" s="78"/>
      <c r="E61" s="79"/>
    </row>
    <row r="62" spans="1:5" s="10" customFormat="1" ht="12.75" hidden="1">
      <c r="A62" s="34"/>
      <c r="B62" s="21"/>
      <c r="C62" s="53"/>
      <c r="D62" s="78"/>
      <c r="E62" s="79"/>
    </row>
    <row r="63" spans="1:5" s="10" customFormat="1" ht="12.75" hidden="1">
      <c r="A63" s="34"/>
      <c r="B63" s="21"/>
      <c r="C63" s="53"/>
      <c r="D63" s="78"/>
      <c r="E63" s="79"/>
    </row>
    <row r="64" spans="1:5" s="10" customFormat="1" ht="12.75" hidden="1">
      <c r="A64" s="34"/>
      <c r="B64" s="21"/>
      <c r="C64" s="54"/>
      <c r="D64" s="78"/>
      <c r="E64" s="79"/>
    </row>
    <row r="65" spans="1:5" s="10" customFormat="1" ht="12.75" hidden="1">
      <c r="A65" s="35"/>
      <c r="B65" s="19"/>
      <c r="C65" s="53"/>
      <c r="D65" s="80"/>
      <c r="E65" s="79"/>
    </row>
    <row r="66" spans="1:5" s="10" customFormat="1" ht="12.75" hidden="1">
      <c r="A66" s="34"/>
      <c r="B66" s="21"/>
      <c r="C66" s="54"/>
      <c r="D66" s="78"/>
      <c r="E66" s="79"/>
    </row>
    <row r="67" spans="1:5" s="10" customFormat="1" ht="12.75" hidden="1">
      <c r="A67" s="35"/>
      <c r="B67" s="19"/>
      <c r="C67" s="53"/>
      <c r="D67" s="80"/>
      <c r="E67" s="79"/>
    </row>
    <row r="68" spans="1:5" s="10" customFormat="1" ht="12.75" hidden="1">
      <c r="A68" s="34"/>
      <c r="B68" s="21"/>
      <c r="C68" s="53"/>
      <c r="D68" s="78"/>
      <c r="E68" s="79"/>
    </row>
    <row r="69" spans="1:5" s="10" customFormat="1" ht="12.75" hidden="1">
      <c r="A69" s="34"/>
      <c r="B69" s="21"/>
      <c r="C69" s="54"/>
      <c r="D69" s="78"/>
      <c r="E69" s="79"/>
    </row>
    <row r="70" spans="1:5" s="10" customFormat="1" ht="12.75" hidden="1">
      <c r="A70" s="34"/>
      <c r="B70" s="21"/>
      <c r="C70" s="53"/>
      <c r="D70" s="78"/>
      <c r="E70" s="79"/>
    </row>
    <row r="71" spans="1:5" s="10" customFormat="1" ht="12.75" hidden="1">
      <c r="A71" s="34"/>
      <c r="B71" s="21"/>
      <c r="C71" s="54"/>
      <c r="D71" s="78"/>
      <c r="E71" s="79"/>
    </row>
    <row r="72" spans="1:5" s="10" customFormat="1" ht="12.75" hidden="1">
      <c r="A72" s="34"/>
      <c r="B72" s="21"/>
      <c r="C72" s="54"/>
      <c r="D72" s="78"/>
      <c r="E72" s="79"/>
    </row>
    <row r="73" spans="1:5" s="10" customFormat="1" ht="12.75" hidden="1">
      <c r="A73" s="34"/>
      <c r="B73" s="21"/>
      <c r="C73" s="53"/>
      <c r="D73" s="78"/>
      <c r="E73" s="79"/>
    </row>
    <row r="74" spans="1:5" s="10" customFormat="1" ht="12.75" hidden="1">
      <c r="A74" s="34"/>
      <c r="B74" s="21"/>
      <c r="C74" s="53"/>
      <c r="D74" s="78"/>
      <c r="E74" s="79"/>
    </row>
    <row r="75" spans="1:5" s="10" customFormat="1" ht="12.75" hidden="1">
      <c r="A75" s="35"/>
      <c r="B75" s="19"/>
      <c r="C75" s="53"/>
      <c r="D75" s="80"/>
      <c r="E75" s="79"/>
    </row>
    <row r="76" spans="1:5" s="10" customFormat="1" ht="12.75" hidden="1">
      <c r="A76" s="34"/>
      <c r="B76" s="21"/>
      <c r="C76" s="53"/>
      <c r="D76" s="78"/>
      <c r="E76" s="79"/>
    </row>
    <row r="77" spans="1:5" s="10" customFormat="1" ht="2.25" customHeight="1" hidden="1">
      <c r="A77" s="34"/>
      <c r="B77" s="21"/>
      <c r="C77" s="54"/>
      <c r="D77" s="78"/>
      <c r="E77" s="79"/>
    </row>
    <row r="78" spans="1:5" s="10" customFormat="1" ht="1.5" customHeight="1" hidden="1">
      <c r="A78" s="34"/>
      <c r="B78" s="36"/>
      <c r="C78" s="53"/>
      <c r="D78" s="78"/>
      <c r="E78" s="79"/>
    </row>
    <row r="79" spans="1:5" s="10" customFormat="1" ht="153.75" customHeight="1">
      <c r="A79" s="22" t="s">
        <v>72</v>
      </c>
      <c r="B79" s="36" t="s">
        <v>51</v>
      </c>
      <c r="C79" s="54">
        <v>334700</v>
      </c>
      <c r="D79" s="78">
        <v>334700</v>
      </c>
      <c r="E79" s="79">
        <v>334700</v>
      </c>
    </row>
    <row r="80" spans="1:5" s="10" customFormat="1" ht="153.75" customHeight="1">
      <c r="A80" s="134" t="s">
        <v>109</v>
      </c>
      <c r="B80" s="135" t="s">
        <v>108</v>
      </c>
      <c r="C80" s="117">
        <f>C81</f>
        <v>17769.98</v>
      </c>
      <c r="D80" s="136">
        <f>D81</f>
        <v>0</v>
      </c>
      <c r="E80" s="137">
        <f>E81</f>
        <v>0</v>
      </c>
    </row>
    <row r="81" spans="1:5" s="10" customFormat="1" ht="153.75" customHeight="1">
      <c r="A81" s="22" t="s">
        <v>110</v>
      </c>
      <c r="B81" s="36" t="s">
        <v>111</v>
      </c>
      <c r="C81" s="54">
        <v>17769.98</v>
      </c>
      <c r="D81" s="78">
        <v>0</v>
      </c>
      <c r="E81" s="79">
        <v>0</v>
      </c>
    </row>
    <row r="82" spans="1:5" s="10" customFormat="1" ht="153.75" customHeight="1">
      <c r="A82" s="108" t="s">
        <v>95</v>
      </c>
      <c r="B82" s="19" t="s">
        <v>96</v>
      </c>
      <c r="C82" s="117">
        <f>C83</f>
        <v>500353.15</v>
      </c>
      <c r="D82" s="80">
        <f>D83</f>
        <v>0</v>
      </c>
      <c r="E82" s="81">
        <f>E83</f>
        <v>0</v>
      </c>
    </row>
    <row r="83" spans="1:5" s="10" customFormat="1" ht="153.75" customHeight="1">
      <c r="A83" s="112" t="s">
        <v>97</v>
      </c>
      <c r="B83" s="113" t="s">
        <v>98</v>
      </c>
      <c r="C83" s="116">
        <v>500353.15</v>
      </c>
      <c r="D83" s="78">
        <v>0</v>
      </c>
      <c r="E83" s="79">
        <v>0</v>
      </c>
    </row>
    <row r="84" spans="1:5" s="10" customFormat="1" ht="153.75" customHeight="1">
      <c r="A84" s="28" t="s">
        <v>78</v>
      </c>
      <c r="B84" s="103" t="s">
        <v>79</v>
      </c>
      <c r="C84" s="117">
        <f>C85</f>
        <v>63000</v>
      </c>
      <c r="D84" s="80">
        <f>D85</f>
        <v>0</v>
      </c>
      <c r="E84" s="81">
        <f>E85</f>
        <v>0</v>
      </c>
    </row>
    <row r="85" spans="1:5" s="10" customFormat="1" ht="153.75" customHeight="1">
      <c r="A85" s="22" t="s">
        <v>81</v>
      </c>
      <c r="B85" s="36" t="s">
        <v>80</v>
      </c>
      <c r="C85" s="116">
        <v>63000</v>
      </c>
      <c r="D85" s="78">
        <v>0</v>
      </c>
      <c r="E85" s="79">
        <v>0</v>
      </c>
    </row>
    <row r="86" spans="1:5" s="10" customFormat="1" ht="153.75" customHeight="1">
      <c r="A86" s="108" t="s">
        <v>86</v>
      </c>
      <c r="B86" s="48" t="s">
        <v>93</v>
      </c>
      <c r="C86" s="115">
        <f>C87+C88+C89</f>
        <v>374000</v>
      </c>
      <c r="D86" s="80">
        <f>D87+D88+D89</f>
        <v>0</v>
      </c>
      <c r="E86" s="81">
        <f>E87+E88+J88</f>
        <v>0</v>
      </c>
    </row>
    <row r="87" spans="1:5" s="10" customFormat="1" ht="153.75" customHeight="1">
      <c r="A87" s="110" t="s">
        <v>90</v>
      </c>
      <c r="B87" s="109" t="s">
        <v>87</v>
      </c>
      <c r="C87" s="114">
        <v>120000</v>
      </c>
      <c r="D87" s="78">
        <v>0</v>
      </c>
      <c r="E87" s="79">
        <v>0</v>
      </c>
    </row>
    <row r="88" spans="1:5" s="10" customFormat="1" ht="153.75" customHeight="1">
      <c r="A88" s="111" t="s">
        <v>91</v>
      </c>
      <c r="B88" s="109" t="s">
        <v>89</v>
      </c>
      <c r="C88" s="114">
        <v>77000</v>
      </c>
      <c r="D88" s="78">
        <v>0</v>
      </c>
      <c r="E88" s="79">
        <v>0</v>
      </c>
    </row>
    <row r="89" spans="1:5" s="10" customFormat="1" ht="153.75" customHeight="1">
      <c r="A89" s="110" t="s">
        <v>92</v>
      </c>
      <c r="B89" s="109" t="s">
        <v>88</v>
      </c>
      <c r="C89" s="114">
        <v>177000</v>
      </c>
      <c r="D89" s="78">
        <v>0</v>
      </c>
      <c r="E89" s="79">
        <v>0</v>
      </c>
    </row>
    <row r="90" spans="1:5" s="10" customFormat="1" ht="153.75" customHeight="1">
      <c r="A90" s="22"/>
      <c r="B90" s="19" t="s">
        <v>16</v>
      </c>
      <c r="C90" s="53">
        <f>C14+C38</f>
        <v>18491223.13</v>
      </c>
      <c r="D90" s="80">
        <f>D14+D39</f>
        <v>18247900</v>
      </c>
      <c r="E90" s="81">
        <f>E14+E39</f>
        <v>18964100</v>
      </c>
    </row>
    <row r="91" spans="1:5" s="10" customFormat="1" ht="153.75" customHeight="1">
      <c r="A91" s="96" t="s">
        <v>70</v>
      </c>
      <c r="B91" s="30" t="s">
        <v>15</v>
      </c>
      <c r="C91" s="87">
        <f>Лист2!D57</f>
        <v>106515555.52</v>
      </c>
      <c r="D91" s="76">
        <f>Лист2!E57</f>
        <v>80167367</v>
      </c>
      <c r="E91" s="76">
        <v>71420897</v>
      </c>
    </row>
    <row r="92" spans="1:5" s="10" customFormat="1" ht="33" customHeight="1">
      <c r="A92" s="37"/>
      <c r="B92" s="19" t="s">
        <v>67</v>
      </c>
      <c r="C92" s="53">
        <f>C90+C91</f>
        <v>125006778.64999999</v>
      </c>
      <c r="D92" s="77">
        <f>D90+D91</f>
        <v>98415267</v>
      </c>
      <c r="E92" s="81">
        <f>E90+E91</f>
        <v>90384997</v>
      </c>
    </row>
    <row r="93" spans="1:5" ht="12.75" hidden="1">
      <c r="A93" s="6"/>
      <c r="B93" s="4"/>
      <c r="C93" s="4"/>
      <c r="D93" s="4"/>
      <c r="E93" s="8"/>
    </row>
    <row r="94" spans="1:5" ht="1.5" customHeight="1" hidden="1">
      <c r="A94" s="3"/>
      <c r="B94" s="2" t="s">
        <v>11</v>
      </c>
      <c r="C94" s="2"/>
      <c r="D94" s="2"/>
      <c r="E94" s="8">
        <f>C14</f>
        <v>16672600</v>
      </c>
    </row>
    <row r="95" spans="1:5" ht="12.75" hidden="1">
      <c r="A95" s="1"/>
      <c r="B95" s="7"/>
      <c r="C95" s="7"/>
      <c r="D95" s="7"/>
      <c r="E95" s="5"/>
    </row>
  </sheetData>
  <sheetProtection/>
  <mergeCells count="8">
    <mergeCell ref="B2:E2"/>
    <mergeCell ref="A3:E3"/>
    <mergeCell ref="A9:A11"/>
    <mergeCell ref="B9:B11"/>
    <mergeCell ref="A5:E5"/>
    <mergeCell ref="A6:E6"/>
    <mergeCell ref="C9:E9"/>
    <mergeCell ref="A7:E7"/>
  </mergeCells>
  <printOptions/>
  <pageMargins left="0.36" right="0.36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57">
      <selection activeCell="K38" sqref="K38"/>
    </sheetView>
  </sheetViews>
  <sheetFormatPr defaultColWidth="9.00390625" defaultRowHeight="12.75"/>
  <cols>
    <col min="1" max="1" width="8.00390625" style="0" customWidth="1"/>
    <col min="2" max="2" width="19.625" style="0" customWidth="1"/>
    <col min="3" max="3" width="31.625" style="0" customWidth="1"/>
    <col min="4" max="4" width="14.25390625" style="0" customWidth="1"/>
    <col min="5" max="5" width="11.75390625" style="0" customWidth="1"/>
    <col min="6" max="6" width="11.375" style="0" customWidth="1"/>
    <col min="7" max="7" width="9.75390625" style="0" bestFit="1" customWidth="1"/>
    <col min="12" max="12" width="13.00390625" style="0" customWidth="1"/>
  </cols>
  <sheetData>
    <row r="1" spans="3:5" s="10" customFormat="1" ht="12.75">
      <c r="C1" s="122" t="s">
        <v>26</v>
      </c>
      <c r="D1" s="122"/>
      <c r="E1" s="123"/>
    </row>
    <row r="2" spans="3:5" s="10" customFormat="1" ht="12.75">
      <c r="C2" s="131" t="s">
        <v>54</v>
      </c>
      <c r="D2" s="131"/>
      <c r="E2" s="123"/>
    </row>
    <row r="3" spans="3:4" s="10" customFormat="1" ht="12.75">
      <c r="C3" s="9"/>
      <c r="D3" s="9"/>
    </row>
    <row r="4" spans="2:4" s="38" customFormat="1" ht="15.75">
      <c r="B4" s="128" t="s">
        <v>25</v>
      </c>
      <c r="C4" s="128"/>
      <c r="D4" s="128"/>
    </row>
    <row r="5" spans="2:4" s="38" customFormat="1" ht="15.75">
      <c r="B5" s="128" t="s">
        <v>44</v>
      </c>
      <c r="C5" s="130"/>
      <c r="D5" s="130"/>
    </row>
    <row r="6" spans="1:6" s="38" customFormat="1" ht="25.5" customHeight="1">
      <c r="A6" s="132" t="s">
        <v>68</v>
      </c>
      <c r="B6" s="123"/>
      <c r="C6" s="123"/>
      <c r="D6" s="123"/>
      <c r="E6" s="123"/>
      <c r="F6" s="123"/>
    </row>
    <row r="7" spans="2:4" s="10" customFormat="1" ht="13.5" thickBot="1">
      <c r="B7" s="39"/>
      <c r="C7" s="40"/>
      <c r="D7" s="40"/>
    </row>
    <row r="8" spans="1:6" s="10" customFormat="1" ht="51" customHeight="1">
      <c r="A8" s="41" t="s">
        <v>13</v>
      </c>
      <c r="B8" s="42" t="s">
        <v>0</v>
      </c>
      <c r="C8" s="43" t="s">
        <v>1</v>
      </c>
      <c r="D8" s="124" t="s">
        <v>14</v>
      </c>
      <c r="E8" s="124"/>
      <c r="F8" s="124"/>
    </row>
    <row r="9" spans="1:6" s="10" customFormat="1" ht="51" customHeight="1">
      <c r="A9" s="68"/>
      <c r="B9" s="69"/>
      <c r="C9" s="70"/>
      <c r="D9" s="82">
        <v>2023</v>
      </c>
      <c r="E9" s="14">
        <v>2024</v>
      </c>
      <c r="F9" s="14">
        <v>2025</v>
      </c>
    </row>
    <row r="10" spans="1:6" s="10" customFormat="1" ht="14.25" customHeight="1">
      <c r="A10" s="44">
        <v>906</v>
      </c>
      <c r="B10" s="45">
        <v>2000000000000000</v>
      </c>
      <c r="C10" s="30" t="s">
        <v>15</v>
      </c>
      <c r="D10" s="87">
        <f>D11+D12+D15+D17+D19+D23+D53+D55</f>
        <v>106515555.52</v>
      </c>
      <c r="E10" s="76">
        <f>E11+E12+E17+E19+E23</f>
        <v>80167367</v>
      </c>
      <c r="F10" s="76">
        <f>F11+F17+F19+F23</f>
        <v>71420897</v>
      </c>
    </row>
    <row r="11" spans="1:6" s="10" customFormat="1" ht="51.75" customHeight="1">
      <c r="A11" s="44">
        <v>906</v>
      </c>
      <c r="B11" s="45">
        <v>20215001100000100</v>
      </c>
      <c r="C11" s="19" t="s">
        <v>31</v>
      </c>
      <c r="D11" s="87">
        <v>6853500</v>
      </c>
      <c r="E11" s="76">
        <v>6797100</v>
      </c>
      <c r="F11" s="76">
        <v>6799400</v>
      </c>
    </row>
    <row r="12" spans="1:6" s="10" customFormat="1" ht="62.25" customHeight="1">
      <c r="A12" s="44">
        <v>906</v>
      </c>
      <c r="B12" s="47">
        <v>2022555510000150</v>
      </c>
      <c r="C12" s="48" t="s">
        <v>57</v>
      </c>
      <c r="D12" s="107">
        <f>D13+D14</f>
        <v>5531401.149999999</v>
      </c>
      <c r="E12" s="76">
        <f>E13+E14</f>
        <v>0</v>
      </c>
      <c r="F12" s="76">
        <f>F13+F14</f>
        <v>0</v>
      </c>
    </row>
    <row r="13" spans="1:6" s="10" customFormat="1" ht="93.75" customHeight="1">
      <c r="A13" s="44"/>
      <c r="B13" s="47"/>
      <c r="C13" s="90" t="s">
        <v>58</v>
      </c>
      <c r="D13" s="118">
        <v>5365459.13</v>
      </c>
      <c r="E13" s="74">
        <v>0</v>
      </c>
      <c r="F13" s="74">
        <v>0</v>
      </c>
    </row>
    <row r="14" spans="1:6" s="10" customFormat="1" ht="98.25" customHeight="1">
      <c r="A14" s="44"/>
      <c r="B14" s="47"/>
      <c r="C14" s="90" t="s">
        <v>59</v>
      </c>
      <c r="D14" s="118">
        <v>165942.02</v>
      </c>
      <c r="E14" s="74">
        <v>0</v>
      </c>
      <c r="F14" s="74">
        <v>0</v>
      </c>
    </row>
    <row r="15" spans="1:6" s="10" customFormat="1" ht="98.25" customHeight="1">
      <c r="A15" s="44">
        <v>906</v>
      </c>
      <c r="B15" s="47" t="s">
        <v>104</v>
      </c>
      <c r="C15" s="121" t="s">
        <v>105</v>
      </c>
      <c r="D15" s="118">
        <f>D16</f>
        <v>163550.73</v>
      </c>
      <c r="E15" s="74">
        <f>E16</f>
        <v>0</v>
      </c>
      <c r="F15" s="74">
        <f>F16</f>
        <v>0</v>
      </c>
    </row>
    <row r="16" spans="1:6" s="10" customFormat="1" ht="98.25" customHeight="1">
      <c r="A16" s="44"/>
      <c r="B16" s="47"/>
      <c r="C16" s="90" t="s">
        <v>106</v>
      </c>
      <c r="D16" s="118">
        <v>163550.73</v>
      </c>
      <c r="E16" s="74">
        <v>0</v>
      </c>
      <c r="F16" s="74">
        <v>0</v>
      </c>
    </row>
    <row r="17" spans="1:6" s="10" customFormat="1" ht="123.75" customHeight="1">
      <c r="A17" s="44">
        <v>906</v>
      </c>
      <c r="B17" s="47">
        <v>20230024100000100</v>
      </c>
      <c r="C17" s="93" t="s">
        <v>60</v>
      </c>
      <c r="D17" s="107">
        <f>D18</f>
        <v>3246474</v>
      </c>
      <c r="E17" s="76">
        <f>E18</f>
        <v>1623237</v>
      </c>
      <c r="F17" s="76">
        <f>F18</f>
        <v>1623237</v>
      </c>
    </row>
    <row r="18" spans="1:6" s="10" customFormat="1" ht="25.5">
      <c r="A18" s="44"/>
      <c r="B18" s="45"/>
      <c r="C18" s="94" t="s">
        <v>49</v>
      </c>
      <c r="D18" s="138">
        <v>3246474</v>
      </c>
      <c r="E18" s="92">
        <v>1623237</v>
      </c>
      <c r="F18" s="92">
        <v>1623237</v>
      </c>
    </row>
    <row r="19" spans="1:6" s="10" customFormat="1" ht="102">
      <c r="A19" s="46">
        <v>906</v>
      </c>
      <c r="B19" s="47">
        <v>20235082100000100</v>
      </c>
      <c r="C19" s="93" t="s">
        <v>62</v>
      </c>
      <c r="D19" s="139">
        <f>D20+D21+D22</f>
        <v>839000</v>
      </c>
      <c r="E19" s="95">
        <f>E20+E22</f>
        <v>1623237</v>
      </c>
      <c r="F19" s="95">
        <f>F20+F22</f>
        <v>1623237</v>
      </c>
    </row>
    <row r="20" spans="1:6" s="10" customFormat="1" ht="25.5">
      <c r="A20" s="46"/>
      <c r="B20" s="47"/>
      <c r="C20" s="94" t="s">
        <v>63</v>
      </c>
      <c r="D20" s="140">
        <v>729929.73</v>
      </c>
      <c r="E20" s="92">
        <v>1412216</v>
      </c>
      <c r="F20" s="92">
        <v>1493378</v>
      </c>
    </row>
    <row r="21" spans="1:6" s="10" customFormat="1" ht="25.5">
      <c r="A21" s="46"/>
      <c r="B21" s="47"/>
      <c r="C21" s="94" t="s">
        <v>49</v>
      </c>
      <c r="D21" s="140">
        <v>0</v>
      </c>
      <c r="E21" s="92"/>
      <c r="F21" s="92"/>
    </row>
    <row r="22" spans="1:6" s="10" customFormat="1" ht="28.5" customHeight="1">
      <c r="A22" s="46"/>
      <c r="B22" s="47"/>
      <c r="C22" s="94" t="s">
        <v>64</v>
      </c>
      <c r="D22" s="140">
        <v>109070.27</v>
      </c>
      <c r="E22" s="92">
        <v>211021</v>
      </c>
      <c r="F22" s="92">
        <v>129859</v>
      </c>
    </row>
    <row r="23" spans="1:6" s="10" customFormat="1" ht="35.25" customHeight="1">
      <c r="A23" s="46">
        <v>906</v>
      </c>
      <c r="B23" s="47">
        <v>20249999100000100</v>
      </c>
      <c r="C23" s="48" t="s">
        <v>32</v>
      </c>
      <c r="D23" s="88">
        <f>D24+D36+D37+D38+D40+D41+D43+D44+D45+D39+D46+D47+D48+D49+D50+D51+D52</f>
        <v>93806588.86</v>
      </c>
      <c r="E23" s="76">
        <f>E24+E36+E37+E38+E40+E41+E43+E44+E45+E39</f>
        <v>70123793</v>
      </c>
      <c r="F23" s="76">
        <f>F24+F36+F37+F38+F40+F41+F43+F44+F45</f>
        <v>61375023</v>
      </c>
    </row>
    <row r="24" spans="1:6" s="10" customFormat="1" ht="31.5" customHeight="1">
      <c r="A24" s="46"/>
      <c r="B24" s="47"/>
      <c r="C24" s="49" t="s">
        <v>23</v>
      </c>
      <c r="D24" s="73">
        <v>8011412</v>
      </c>
      <c r="E24" s="74">
        <v>489620</v>
      </c>
      <c r="F24" s="74">
        <v>310850</v>
      </c>
    </row>
    <row r="25" spans="1:6" s="10" customFormat="1" ht="27" customHeight="1" hidden="1">
      <c r="A25" s="46"/>
      <c r="B25" s="47"/>
      <c r="C25" s="49" t="s">
        <v>39</v>
      </c>
      <c r="D25" s="71">
        <v>0</v>
      </c>
      <c r="E25" s="74"/>
      <c r="F25" s="74"/>
    </row>
    <row r="26" spans="1:6" s="10" customFormat="1" ht="42" customHeight="1" hidden="1">
      <c r="A26" s="46"/>
      <c r="B26" s="47"/>
      <c r="C26" s="49" t="s">
        <v>29</v>
      </c>
      <c r="D26" s="71">
        <v>0</v>
      </c>
      <c r="E26" s="74"/>
      <c r="F26" s="74"/>
    </row>
    <row r="27" spans="1:6" s="10" customFormat="1" ht="39.75" customHeight="1" hidden="1">
      <c r="A27" s="46"/>
      <c r="B27" s="47"/>
      <c r="C27" s="49" t="s">
        <v>30</v>
      </c>
      <c r="D27" s="71">
        <f>D28</f>
        <v>0</v>
      </c>
      <c r="E27" s="74"/>
      <c r="F27" s="74"/>
    </row>
    <row r="28" spans="1:6" s="10" customFormat="1" ht="37.5" customHeight="1" hidden="1">
      <c r="A28" s="46"/>
      <c r="B28" s="47"/>
      <c r="C28" s="58" t="s">
        <v>29</v>
      </c>
      <c r="D28" s="72">
        <v>0</v>
      </c>
      <c r="E28" s="74"/>
      <c r="F28" s="74"/>
    </row>
    <row r="29" spans="1:6" s="62" customFormat="1" ht="42.75" customHeight="1" hidden="1">
      <c r="A29" s="59"/>
      <c r="B29" s="60"/>
      <c r="C29" s="61" t="s">
        <v>20</v>
      </c>
      <c r="D29" s="73">
        <v>0</v>
      </c>
      <c r="E29" s="83"/>
      <c r="F29" s="83"/>
    </row>
    <row r="30" spans="1:6" s="10" customFormat="1" ht="27" customHeight="1" hidden="1">
      <c r="A30" s="46"/>
      <c r="B30" s="47"/>
      <c r="C30" s="49" t="s">
        <v>27</v>
      </c>
      <c r="D30" s="71">
        <v>0</v>
      </c>
      <c r="E30" s="74"/>
      <c r="F30" s="74"/>
    </row>
    <row r="31" spans="1:6" s="10" customFormat="1" ht="33.75" customHeight="1" hidden="1">
      <c r="A31" s="46"/>
      <c r="B31" s="47"/>
      <c r="C31" s="49" t="s">
        <v>34</v>
      </c>
      <c r="D31" s="71">
        <f>D32+D33</f>
        <v>0</v>
      </c>
      <c r="E31" s="74"/>
      <c r="F31" s="74"/>
    </row>
    <row r="32" spans="1:6" s="10" customFormat="1" ht="24.75" customHeight="1" hidden="1">
      <c r="A32" s="46"/>
      <c r="B32" s="47"/>
      <c r="C32" s="58" t="s">
        <v>35</v>
      </c>
      <c r="D32" s="72">
        <v>0</v>
      </c>
      <c r="E32" s="74"/>
      <c r="F32" s="74"/>
    </row>
    <row r="33" spans="1:6" s="10" customFormat="1" ht="27" customHeight="1" hidden="1">
      <c r="A33" s="46"/>
      <c r="B33" s="47"/>
      <c r="C33" s="58" t="s">
        <v>36</v>
      </c>
      <c r="D33" s="72">
        <v>0</v>
      </c>
      <c r="E33" s="74"/>
      <c r="F33" s="74"/>
    </row>
    <row r="34" spans="1:6" s="10" customFormat="1" ht="78.75" customHeight="1" hidden="1">
      <c r="A34" s="46"/>
      <c r="B34" s="47"/>
      <c r="C34" s="49" t="s">
        <v>37</v>
      </c>
      <c r="D34" s="71">
        <f>D35</f>
        <v>0</v>
      </c>
      <c r="E34" s="74"/>
      <c r="F34" s="74"/>
    </row>
    <row r="35" spans="1:6" s="10" customFormat="1" ht="27" customHeight="1" hidden="1">
      <c r="A35" s="46"/>
      <c r="B35" s="47"/>
      <c r="C35" s="58" t="s">
        <v>38</v>
      </c>
      <c r="D35" s="72">
        <v>0</v>
      </c>
      <c r="E35" s="74"/>
      <c r="F35" s="74"/>
    </row>
    <row r="36" spans="1:6" s="10" customFormat="1" ht="55.5" customHeight="1">
      <c r="A36" s="46"/>
      <c r="B36" s="47"/>
      <c r="C36" s="49" t="s">
        <v>47</v>
      </c>
      <c r="D36" s="71">
        <v>1600000</v>
      </c>
      <c r="E36" s="74">
        <v>0</v>
      </c>
      <c r="F36" s="74">
        <v>0</v>
      </c>
    </row>
    <row r="37" spans="1:6" s="10" customFormat="1" ht="39.75" customHeight="1">
      <c r="A37" s="46"/>
      <c r="B37" s="47"/>
      <c r="C37" s="90" t="s">
        <v>39</v>
      </c>
      <c r="D37" s="71">
        <v>1093373</v>
      </c>
      <c r="E37" s="74">
        <v>1093373</v>
      </c>
      <c r="F37" s="74">
        <v>1093373</v>
      </c>
    </row>
    <row r="38" spans="1:6" s="10" customFormat="1" ht="65.25" customHeight="1">
      <c r="A38" s="46"/>
      <c r="B38" s="47"/>
      <c r="C38" s="90" t="s">
        <v>69</v>
      </c>
      <c r="D38" s="71">
        <v>59383800</v>
      </c>
      <c r="E38" s="74">
        <v>59383800</v>
      </c>
      <c r="F38" s="74">
        <v>59383800</v>
      </c>
    </row>
    <row r="39" spans="1:6" s="10" customFormat="1" ht="59.25" customHeight="1">
      <c r="A39" s="46"/>
      <c r="B39" s="47"/>
      <c r="C39" s="90" t="s">
        <v>65</v>
      </c>
      <c r="D39" s="71">
        <v>0</v>
      </c>
      <c r="E39" s="74">
        <v>8870000</v>
      </c>
      <c r="F39" s="74">
        <v>0</v>
      </c>
    </row>
    <row r="40" spans="1:6" s="10" customFormat="1" ht="67.5" customHeight="1">
      <c r="A40" s="46"/>
      <c r="B40" s="47"/>
      <c r="C40" s="90" t="s">
        <v>29</v>
      </c>
      <c r="D40" s="71">
        <v>145000</v>
      </c>
      <c r="E40" s="74">
        <v>105000</v>
      </c>
      <c r="F40" s="74">
        <v>105000</v>
      </c>
    </row>
    <row r="41" spans="1:6" s="10" customFormat="1" ht="87" customHeight="1">
      <c r="A41" s="46"/>
      <c r="B41" s="47"/>
      <c r="C41" s="90" t="s">
        <v>48</v>
      </c>
      <c r="D41" s="71">
        <f>D42</f>
        <v>145000</v>
      </c>
      <c r="E41" s="74">
        <f>E42</f>
        <v>105000</v>
      </c>
      <c r="F41" s="74">
        <f>F42</f>
        <v>105000</v>
      </c>
    </row>
    <row r="42" spans="1:6" s="10" customFormat="1" ht="67.5" customHeight="1">
      <c r="A42" s="46"/>
      <c r="B42" s="47"/>
      <c r="C42" s="91" t="s">
        <v>29</v>
      </c>
      <c r="D42" s="72">
        <v>145000</v>
      </c>
      <c r="E42" s="92">
        <v>105000</v>
      </c>
      <c r="F42" s="92">
        <v>105000</v>
      </c>
    </row>
    <row r="43" spans="1:6" s="10" customFormat="1" ht="53.25" customHeight="1">
      <c r="A43" s="46"/>
      <c r="B43" s="47"/>
      <c r="C43" s="90" t="s">
        <v>61</v>
      </c>
      <c r="D43" s="71">
        <v>18504300</v>
      </c>
      <c r="E43" s="74">
        <v>0</v>
      </c>
      <c r="F43" s="74">
        <v>0</v>
      </c>
    </row>
    <row r="44" spans="1:6" s="10" customFormat="1" ht="53.25" customHeight="1">
      <c r="A44" s="46"/>
      <c r="B44" s="47"/>
      <c r="C44" s="90" t="s">
        <v>55</v>
      </c>
      <c r="D44" s="105">
        <v>79598.89</v>
      </c>
      <c r="E44" s="74">
        <v>77000</v>
      </c>
      <c r="F44" s="74">
        <v>77000</v>
      </c>
    </row>
    <row r="45" spans="1:6" s="10" customFormat="1" ht="75.75" customHeight="1">
      <c r="A45" s="46"/>
      <c r="B45" s="47"/>
      <c r="C45" s="90" t="s">
        <v>56</v>
      </c>
      <c r="D45" s="105">
        <v>0</v>
      </c>
      <c r="E45" s="74">
        <v>0</v>
      </c>
      <c r="F45" s="74">
        <v>300000</v>
      </c>
    </row>
    <row r="46" spans="1:6" s="10" customFormat="1" ht="75.75" customHeight="1">
      <c r="A46" s="46"/>
      <c r="B46" s="47"/>
      <c r="C46" s="90" t="s">
        <v>94</v>
      </c>
      <c r="D46" s="73">
        <v>96350</v>
      </c>
      <c r="E46" s="74">
        <v>0</v>
      </c>
      <c r="F46" s="74">
        <v>0</v>
      </c>
    </row>
    <row r="47" spans="1:6" s="10" customFormat="1" ht="75.75" customHeight="1">
      <c r="A47" s="46"/>
      <c r="B47" s="47"/>
      <c r="C47" s="90" t="s">
        <v>99</v>
      </c>
      <c r="D47" s="73">
        <v>50000</v>
      </c>
      <c r="E47" s="74">
        <v>0</v>
      </c>
      <c r="F47" s="74">
        <v>0</v>
      </c>
    </row>
    <row r="48" spans="1:6" s="10" customFormat="1" ht="97.5" customHeight="1">
      <c r="A48" s="46"/>
      <c r="B48" s="47"/>
      <c r="C48" s="90" t="s">
        <v>100</v>
      </c>
      <c r="D48" s="105">
        <v>873206.17</v>
      </c>
      <c r="E48" s="74">
        <v>0</v>
      </c>
      <c r="F48" s="74">
        <v>0</v>
      </c>
    </row>
    <row r="49" spans="1:6" s="10" customFormat="1" ht="100.5" customHeight="1">
      <c r="A49" s="46"/>
      <c r="B49" s="47"/>
      <c r="C49" s="90" t="s">
        <v>101</v>
      </c>
      <c r="D49" s="105">
        <v>554057.2</v>
      </c>
      <c r="E49" s="74">
        <v>0</v>
      </c>
      <c r="F49" s="74">
        <v>0</v>
      </c>
    </row>
    <row r="50" spans="1:6" s="10" customFormat="1" ht="102" customHeight="1">
      <c r="A50" s="46"/>
      <c r="B50" s="47"/>
      <c r="C50" s="90" t="s">
        <v>102</v>
      </c>
      <c r="D50" s="105">
        <v>762495.6</v>
      </c>
      <c r="E50" s="74">
        <v>0</v>
      </c>
      <c r="F50" s="74">
        <v>0</v>
      </c>
    </row>
    <row r="51" spans="1:6" s="10" customFormat="1" ht="102" customHeight="1">
      <c r="A51" s="46"/>
      <c r="B51" s="47"/>
      <c r="C51" s="101" t="s">
        <v>103</v>
      </c>
      <c r="D51" s="105">
        <v>1623237</v>
      </c>
      <c r="E51" s="74">
        <v>0</v>
      </c>
      <c r="F51" s="74">
        <v>0</v>
      </c>
    </row>
    <row r="52" spans="1:6" s="10" customFormat="1" ht="102" customHeight="1">
      <c r="A52" s="46"/>
      <c r="B52" s="47"/>
      <c r="C52" s="90" t="s">
        <v>107</v>
      </c>
      <c r="D52" s="105">
        <v>884759</v>
      </c>
      <c r="E52" s="74">
        <v>0</v>
      </c>
      <c r="F52" s="74">
        <v>0</v>
      </c>
    </row>
    <row r="53" spans="1:12" s="10" customFormat="1" ht="111" customHeight="1">
      <c r="A53" s="46">
        <v>906</v>
      </c>
      <c r="B53" s="47" t="s">
        <v>82</v>
      </c>
      <c r="C53" s="93" t="s">
        <v>85</v>
      </c>
      <c r="D53" s="106">
        <f>D54</f>
        <v>2914792.84</v>
      </c>
      <c r="E53" s="76">
        <f>E54</f>
        <v>0</v>
      </c>
      <c r="F53" s="76">
        <f>F54</f>
        <v>0</v>
      </c>
      <c r="L53" s="90"/>
    </row>
    <row r="54" spans="1:6" s="10" customFormat="1" ht="75.75" customHeight="1">
      <c r="A54" s="46"/>
      <c r="B54" s="104" t="s">
        <v>84</v>
      </c>
      <c r="C54" s="90" t="s">
        <v>83</v>
      </c>
      <c r="D54" s="105">
        <v>2914792.84</v>
      </c>
      <c r="E54" s="74">
        <v>0</v>
      </c>
      <c r="F54" s="74">
        <v>0</v>
      </c>
    </row>
    <row r="55" spans="1:7" s="10" customFormat="1" ht="83.25" customHeight="1">
      <c r="A55" s="46">
        <v>906</v>
      </c>
      <c r="B55" s="45" t="s">
        <v>74</v>
      </c>
      <c r="C55" s="48" t="s">
        <v>75</v>
      </c>
      <c r="D55" s="106">
        <f>D56</f>
        <v>-6839752.06</v>
      </c>
      <c r="E55" s="76">
        <f>E56</f>
        <v>0</v>
      </c>
      <c r="F55" s="76">
        <f>F56</f>
        <v>0</v>
      </c>
      <c r="G55" s="102"/>
    </row>
    <row r="56" spans="1:6" s="10" customFormat="1" ht="75.75" customHeight="1">
      <c r="A56" s="46"/>
      <c r="B56" s="100" t="s">
        <v>76</v>
      </c>
      <c r="C56" s="101" t="s">
        <v>77</v>
      </c>
      <c r="D56" s="71">
        <v>-6839752.06</v>
      </c>
      <c r="E56" s="74">
        <v>0</v>
      </c>
      <c r="F56" s="74">
        <v>0</v>
      </c>
    </row>
    <row r="57" spans="1:6" s="10" customFormat="1" ht="15" customHeight="1" thickBot="1">
      <c r="A57" s="50"/>
      <c r="B57" s="51"/>
      <c r="C57" s="52" t="s">
        <v>17</v>
      </c>
      <c r="D57" s="89">
        <f>D10</f>
        <v>106515555.52</v>
      </c>
      <c r="E57" s="76">
        <f>E11+E17+E19+E23</f>
        <v>80167367</v>
      </c>
      <c r="F57" s="76">
        <f>F10</f>
        <v>71420897</v>
      </c>
    </row>
  </sheetData>
  <sheetProtection/>
  <mergeCells count="6">
    <mergeCell ref="B5:D5"/>
    <mergeCell ref="B4:D4"/>
    <mergeCell ref="D8:F8"/>
    <mergeCell ref="C2:E2"/>
    <mergeCell ref="C1:E1"/>
    <mergeCell ref="A6:F6"/>
  </mergeCells>
  <printOptions/>
  <pageMargins left="0.42" right="0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Finansist</cp:lastModifiedBy>
  <cp:lastPrinted>2023-04-10T05:11:13Z</cp:lastPrinted>
  <dcterms:created xsi:type="dcterms:W3CDTF">2005-12-21T07:00:04Z</dcterms:created>
  <dcterms:modified xsi:type="dcterms:W3CDTF">2023-09-25T05:15:19Z</dcterms:modified>
  <cp:category/>
  <cp:version/>
  <cp:contentType/>
  <cp:contentStatus/>
</cp:coreProperties>
</file>